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ljandimaa-my.sharepoint.com/personal/margit_kurvits_viljandimaa_ee/Documents/Desktop/17.SAKALA MÄNGUD-30.05-1.06.2025/Tulemused/"/>
    </mc:Choice>
  </mc:AlternateContent>
  <xr:revisionPtr revIDLastSave="14" documentId="8_{B38AEDD6-0D55-472E-B914-F1C81CF418D6}" xr6:coauthVersionLast="47" xr6:coauthVersionMax="47" xr10:uidLastSave="{69B5F6F6-38D4-4E01-89F3-CF252005B7E0}"/>
  <bookViews>
    <workbookView xWindow="-110" yWindow="-110" windowWidth="19420" windowHeight="11500" xr2:uid="{401C94A2-F003-4909-A6BC-2BFA9D3FD8B2}"/>
  </bookViews>
  <sheets>
    <sheet name="Sheet1" sheetId="1" r:id="rId1"/>
  </sheet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C16" i="1"/>
  <c r="H15" i="1"/>
  <c r="C15" i="1"/>
  <c r="H14" i="1"/>
  <c r="C14" i="1"/>
  <c r="I9" i="1"/>
  <c r="M8" i="1"/>
  <c r="M7" i="1" s="1"/>
  <c r="K8" i="1"/>
  <c r="I7" i="1" s="1"/>
  <c r="I8" i="1"/>
  <c r="H10" i="1" s="1"/>
  <c r="C8" i="1"/>
  <c r="C7" i="1" s="1"/>
  <c r="L7" i="1" s="1"/>
  <c r="F7" i="1"/>
  <c r="K6" i="1"/>
  <c r="C10" i="1" s="1"/>
  <c r="I6" i="1"/>
  <c r="E10" i="1" s="1"/>
  <c r="H6" i="1"/>
  <c r="F6" i="1"/>
  <c r="E8" i="1" s="1"/>
  <c r="O8" i="1" s="1"/>
  <c r="F5" i="1"/>
  <c r="C5" i="1"/>
  <c r="I4" i="1"/>
  <c r="F4" i="1"/>
  <c r="C4" i="1"/>
  <c r="O10" i="1" l="1"/>
  <c r="C9" i="1"/>
  <c r="L9" i="1" s="1"/>
  <c r="M10" i="1"/>
  <c r="M9" i="1" s="1"/>
  <c r="F10" i="1"/>
  <c r="F9" i="1" s="1"/>
  <c r="I5" i="1"/>
  <c r="L5" i="1" s="1"/>
  <c r="M6" i="1"/>
  <c r="O6" i="1"/>
  <c r="O11" i="1" s="1"/>
  <c r="M11" i="1" l="1"/>
  <c r="M5" i="1"/>
</calcChain>
</file>

<file path=xl/sharedStrings.xml><?xml version="1.0" encoding="utf-8"?>
<sst xmlns="http://schemas.openxmlformats.org/spreadsheetml/2006/main" count="81" uniqueCount="68">
  <si>
    <t>Sakala Mängud 2025, 31.mai 2025</t>
  </si>
  <si>
    <t>Mulgi vald</t>
  </si>
  <si>
    <t>Taivo Saar</t>
  </si>
  <si>
    <t>Janno Leemet</t>
  </si>
  <si>
    <t>Põhja-Sakala</t>
  </si>
  <si>
    <t>Gert Kiiler</t>
  </si>
  <si>
    <t>Viljandi linn</t>
  </si>
  <si>
    <t>Karksi-Nuia</t>
  </si>
  <si>
    <t>Janek Pisartšik</t>
  </si>
  <si>
    <t>Janar Leemet</t>
  </si>
  <si>
    <t>Toomas Ronk</t>
  </si>
  <si>
    <t>Priit Oks.</t>
  </si>
  <si>
    <t>Sven Saar</t>
  </si>
  <si>
    <t>Tõnu Tirgo</t>
  </si>
  <si>
    <t>jrk</t>
  </si>
  <si>
    <t>punkte</t>
  </si>
  <si>
    <t>punktide suhe</t>
  </si>
  <si>
    <t>koht</t>
  </si>
  <si>
    <t>Erki Säks</t>
  </si>
  <si>
    <t>Rasmus Ots</t>
  </si>
  <si>
    <t>Kalver Brants</t>
  </si>
  <si>
    <t>Rainar Kõiv</t>
  </si>
  <si>
    <t>Janar Roman</t>
  </si>
  <si>
    <t>Gert Keldo</t>
  </si>
  <si>
    <t>:</t>
  </si>
  <si>
    <t>Kalev Linde</t>
  </si>
  <si>
    <t>Margus Kitse</t>
  </si>
  <si>
    <t>Alan Kaasla</t>
  </si>
  <si>
    <t>Mulgi Vald</t>
  </si>
  <si>
    <t>Raido Kangur</t>
  </si>
  <si>
    <t xml:space="preserve"> </t>
  </si>
  <si>
    <t>Ajakava</t>
  </si>
  <si>
    <t>.</t>
  </si>
  <si>
    <t>Juhend</t>
  </si>
  <si>
    <t>KORVPALL- 31.mai kell 11.00 A.Kitzbergi nim. Gümnaasium</t>
  </si>
  <si>
    <t>Osaleda võivad mehed 40+( sündinud 1985.a ja varem.) Võistkonna suurus 8 mängijat.</t>
  </si>
  <si>
    <t>Väljakul peab olema 5  mängijat.</t>
  </si>
  <si>
    <t>Autasustamine</t>
  </si>
  <si>
    <t>Võistluste süsteem ja mängu aeg selgub peale eelregistreerimist.</t>
  </si>
  <si>
    <t>Võrdsete punktide korral kahe võistkonna vahel otsustab omavaheline mäng, kolme</t>
  </si>
  <si>
    <t>PAREMUSJÄRJESTUS</t>
  </si>
  <si>
    <t>ja enama võistkonna korral omavaheliste mängude korvide vahe.</t>
  </si>
  <si>
    <t>Tulemuste arvestamine: võit-2p; kaotus-1p; loobumine-0p. Kahe loobumise korral</t>
  </si>
  <si>
    <t>1.</t>
  </si>
  <si>
    <t>võistkond kõrvaldatakse võistlustelt ja mängude tulemused annulleeritakse.</t>
  </si>
  <si>
    <t>2.</t>
  </si>
  <si>
    <t>Peakohtunik: Riivo Roosnurm</t>
  </si>
  <si>
    <t>3.</t>
  </si>
  <si>
    <t>MÄNGU PIKKUS</t>
  </si>
  <si>
    <t>4 x 8 min jooksev aeg, v.a. vabaviseked ja time-out</t>
  </si>
  <si>
    <t>mängu viimased 2 min on “puhas aeg”.</t>
  </si>
  <si>
    <t>ISIKLIKUD VEAD</t>
  </si>
  <si>
    <t>mängija lahkub mängust 5 veaga</t>
  </si>
  <si>
    <t>VABAVISKED ALATES</t>
  </si>
  <si>
    <t>vabavisked alates 5 veast.</t>
  </si>
  <si>
    <t>PALLI SUURUS</t>
  </si>
  <si>
    <t>TIME OUT</t>
  </si>
  <si>
    <t>igal veerandajal 1, igal lisaajal 1 time-out</t>
  </si>
  <si>
    <t>PAREMUSJÄRJESTUSE SELGITAMINE</t>
  </si>
  <si>
    <t>tabelisse rohkem punkte kogunud võistkond on võitja</t>
  </si>
  <si>
    <t>LISAAEG</t>
  </si>
  <si>
    <t>4 min,</t>
  </si>
  <si>
    <t>VAHEAEG</t>
  </si>
  <si>
    <t>3 min</t>
  </si>
  <si>
    <t>Põhja-Sakala vald</t>
  </si>
  <si>
    <t>I koht</t>
  </si>
  <si>
    <t>II koht</t>
  </si>
  <si>
    <t>III koht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</si>
</sst>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&quot;:&quot;mm"/>
  </numFmts>
  <fonts count="33" x14ac:knownFonts="1">
    <font>
      <sz val="10"/>
      <color theme="1"/>
      <name val="Liberation Sans"/>
      <family val="2"/>
      <charset val="186"/>
    </font>
    <font>
      <sz val="10"/>
      <color theme="1"/>
      <name val="Liberation Sans"/>
      <family val="2"/>
      <charset val="186"/>
    </font>
    <font>
      <b/>
      <sz val="10"/>
      <color theme="1"/>
      <name val="Liberation Sans"/>
      <family val="2"/>
      <charset val="186"/>
    </font>
    <font>
      <b/>
      <sz val="10"/>
      <color rgb="FFFFFFFF"/>
      <name val="Liberation Sans"/>
      <family val="2"/>
      <charset val="186"/>
    </font>
    <font>
      <sz val="10"/>
      <color rgb="FFCC0000"/>
      <name val="Liberation Sans"/>
      <family val="2"/>
      <charset val="186"/>
    </font>
    <font>
      <i/>
      <sz val="10"/>
      <color rgb="FF808080"/>
      <name val="Liberation Sans"/>
      <family val="2"/>
      <charset val="186"/>
    </font>
    <font>
      <sz val="10"/>
      <color rgb="FF006600"/>
      <name val="Liberation Sans"/>
      <family val="2"/>
      <charset val="186"/>
    </font>
    <font>
      <b/>
      <sz val="24"/>
      <color rgb="FF000000"/>
      <name val="Liberation Sans"/>
      <family val="2"/>
      <charset val="186"/>
    </font>
    <font>
      <b/>
      <sz val="18"/>
      <color rgb="FF000000"/>
      <name val="Liberation Sans"/>
      <family val="2"/>
      <charset val="186"/>
    </font>
    <font>
      <b/>
      <sz val="12"/>
      <color rgb="FF000000"/>
      <name val="Liberation Sans"/>
      <family val="2"/>
      <charset val="186"/>
    </font>
    <font>
      <u/>
      <sz val="10"/>
      <color rgb="FF0000EE"/>
      <name val="Liberation Sans"/>
      <family val="2"/>
      <charset val="186"/>
    </font>
    <font>
      <sz val="10"/>
      <color rgb="FF996600"/>
      <name val="Liberation Sans"/>
      <family val="2"/>
      <charset val="186"/>
    </font>
    <font>
      <sz val="10"/>
      <color theme="1"/>
      <name val="Arial"/>
      <family val="2"/>
      <charset val="186"/>
    </font>
    <font>
      <sz val="10"/>
      <color rgb="FF333333"/>
      <name val="Liberation Sans"/>
      <family val="2"/>
      <charset val="186"/>
    </font>
    <font>
      <b/>
      <i/>
      <u/>
      <sz val="10"/>
      <color theme="1"/>
      <name val="Liberation Sans"/>
      <family val="2"/>
      <charset val="186"/>
    </font>
    <font>
      <b/>
      <sz val="14"/>
      <color rgb="FF000000"/>
      <name val="Bahnschrift"/>
      <family val="2"/>
      <charset val="186"/>
    </font>
    <font>
      <b/>
      <sz val="12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4"/>
      <color rgb="FF000000"/>
      <name val="Calibri"/>
      <family val="2"/>
      <charset val="186"/>
    </font>
    <font>
      <sz val="11"/>
      <color rgb="FF000000"/>
      <name val="Bahnschrift"/>
      <family val="2"/>
      <charset val="186"/>
    </font>
    <font>
      <sz val="11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b/>
      <sz val="15"/>
      <color rgb="FF000000"/>
      <name val="Times New Roman"/>
      <family val="1"/>
      <charset val="186"/>
    </font>
    <font>
      <sz val="10"/>
      <color rgb="FF000000"/>
      <name val="Viner Hand ITC"/>
      <family val="4"/>
    </font>
    <font>
      <sz val="6"/>
      <color rgb="FF000000"/>
      <name val="Times New Roman"/>
      <family val="1"/>
      <charset val="186"/>
    </font>
    <font>
      <sz val="8"/>
      <color rgb="FF000000"/>
      <name val="Bahnschrift"/>
      <family val="2"/>
      <charset val="186"/>
    </font>
    <font>
      <b/>
      <u/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2"/>
      <color rgb="FF000000"/>
      <name val="Times New Roman"/>
      <family val="1"/>
      <charset val="186"/>
    </font>
    <font>
      <sz val="20"/>
      <color rgb="FF000000"/>
      <name val="Bahnschrift"/>
      <family val="2"/>
      <charset val="186"/>
    </font>
    <font>
      <sz val="20"/>
      <color rgb="FF000000"/>
      <name val="Times New Roman"/>
      <family val="1"/>
      <charset val="186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AFEEEE"/>
        <bgColor rgb="FFAFEEEE"/>
      </patternFill>
    </fill>
    <fill>
      <patternFill patternType="solid">
        <fgColor theme="5" tint="0.39997558519241921"/>
        <bgColor rgb="FFE8F2A1"/>
      </patternFill>
    </fill>
    <fill>
      <patternFill patternType="solid">
        <fgColor rgb="FFC5D3FF"/>
        <bgColor rgb="FFF7D1D5"/>
      </patternFill>
    </fill>
    <fill>
      <patternFill patternType="solid">
        <fgColor theme="9" tint="0.39997558519241921"/>
        <bgColor rgb="FFFFFF00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22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1" fillId="0" borderId="0" applyNumberFormat="0" applyFont="0" applyFill="0" applyBorder="0" applyAlignment="0" applyProtection="0"/>
    <xf numFmtId="0" fontId="3" fillId="6" borderId="0"/>
    <xf numFmtId="0" fontId="5" fillId="0" borderId="0"/>
    <xf numFmtId="0" fontId="6" fillId="7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1" fillId="8" borderId="0"/>
    <xf numFmtId="0" fontId="12" fillId="0" borderId="0"/>
    <xf numFmtId="0" fontId="12" fillId="0" borderId="0"/>
    <xf numFmtId="0" fontId="13" fillId="8" borderId="1"/>
    <xf numFmtId="0" fontId="14" fillId="0" borderId="0"/>
    <xf numFmtId="0" fontId="1" fillId="0" borderId="0"/>
    <xf numFmtId="0" fontId="1" fillId="0" borderId="0"/>
    <xf numFmtId="0" fontId="4" fillId="0" borderId="0"/>
  </cellStyleXfs>
  <cellXfs count="75">
    <xf numFmtId="0" fontId="0" fillId="0" borderId="0" xfId="0"/>
    <xf numFmtId="0" fontId="15" fillId="0" borderId="0" xfId="0" applyFont="1"/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164" fontId="15" fillId="0" borderId="0" xfId="0" applyNumberFormat="1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0" fontId="22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vertical="center"/>
    </xf>
    <xf numFmtId="0" fontId="22" fillId="9" borderId="2" xfId="0" applyFont="1" applyFill="1" applyBorder="1" applyAlignment="1">
      <alignment horizontal="center" vertical="center"/>
    </xf>
    <xf numFmtId="49" fontId="22" fillId="9" borderId="2" xfId="16" applyNumberFormat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0" fillId="0" borderId="0" xfId="0" applyFont="1" applyFill="1"/>
    <xf numFmtId="0" fontId="0" fillId="0" borderId="0" xfId="0" applyFill="1"/>
    <xf numFmtId="0" fontId="17" fillId="0" borderId="0" xfId="0" applyFont="1" applyFill="1"/>
    <xf numFmtId="0" fontId="21" fillId="0" borderId="1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20" fillId="0" borderId="0" xfId="0" applyFont="1"/>
    <xf numFmtId="164" fontId="21" fillId="0" borderId="0" xfId="0" applyNumberFormat="1" applyFont="1" applyAlignment="1">
      <alignment horizontal="left"/>
    </xf>
    <xf numFmtId="164" fontId="20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/>
    <xf numFmtId="0" fontId="29" fillId="0" borderId="0" xfId="0" applyFont="1"/>
    <xf numFmtId="164" fontId="21" fillId="0" borderId="0" xfId="0" applyNumberFormat="1" applyFont="1" applyAlignment="1">
      <alignment horizontal="center"/>
    </xf>
    <xf numFmtId="164" fontId="30" fillId="0" borderId="0" xfId="0" applyNumberFormat="1" applyFont="1" applyAlignment="1">
      <alignment horizontal="left"/>
    </xf>
    <xf numFmtId="0" fontId="30" fillId="0" borderId="0" xfId="0" applyFont="1"/>
    <xf numFmtId="0" fontId="30" fillId="0" borderId="0" xfId="0" applyFont="1" applyAlignment="1">
      <alignment horizontal="center"/>
    </xf>
    <xf numFmtId="164" fontId="30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164" fontId="17" fillId="0" borderId="0" xfId="0" applyNumberFormat="1" applyFont="1" applyAlignment="1">
      <alignment horizontal="left"/>
    </xf>
    <xf numFmtId="0" fontId="22" fillId="0" borderId="2" xfId="0" applyFont="1" applyFill="1" applyBorder="1" applyAlignment="1">
      <alignment horizontal="center" vertical="center"/>
    </xf>
    <xf numFmtId="49" fontId="22" fillId="9" borderId="2" xfId="15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 shrinkToFit="1"/>
    </xf>
    <xf numFmtId="0" fontId="25" fillId="10" borderId="3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0" fillId="0" borderId="2" xfId="0" applyFill="1" applyBorder="1"/>
    <xf numFmtId="0" fontId="23" fillId="0" borderId="8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 shrinkToFit="1"/>
    </xf>
    <xf numFmtId="0" fontId="25" fillId="10" borderId="8" xfId="0" applyFont="1" applyFill="1" applyBorder="1" applyAlignment="1">
      <alignment horizontal="center" vertical="center" wrapText="1"/>
    </xf>
    <xf numFmtId="0" fontId="0" fillId="0" borderId="3" xfId="0" applyFill="1" applyBorder="1"/>
    <xf numFmtId="0" fontId="0" fillId="0" borderId="7" xfId="0" applyFill="1" applyBorder="1"/>
    <xf numFmtId="0" fontId="20" fillId="0" borderId="0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left" vertical="center" shrinkToFit="1"/>
    </xf>
    <xf numFmtId="0" fontId="16" fillId="11" borderId="0" xfId="0" applyFont="1" applyFill="1"/>
    <xf numFmtId="0" fontId="17" fillId="11" borderId="0" xfId="0" applyFont="1" applyFill="1"/>
    <xf numFmtId="0" fontId="20" fillId="11" borderId="0" xfId="0" applyFont="1" applyFill="1"/>
    <xf numFmtId="0" fontId="31" fillId="11" borderId="0" xfId="0" applyFont="1" applyFill="1"/>
    <xf numFmtId="0" fontId="17" fillId="12" borderId="0" xfId="0" applyFont="1" applyFill="1" applyAlignment="1">
      <alignment horizontal="right"/>
    </xf>
    <xf numFmtId="0" fontId="17" fillId="12" borderId="0" xfId="0" applyFont="1" applyFill="1"/>
    <xf numFmtId="0" fontId="16" fillId="12" borderId="0" xfId="0" applyFont="1" applyFill="1" applyAlignment="1">
      <alignment horizontal="right" wrapText="1"/>
    </xf>
    <xf numFmtId="0" fontId="32" fillId="12" borderId="0" xfId="0" applyFont="1" applyFill="1"/>
    <xf numFmtId="0" fontId="17" fillId="13" borderId="0" xfId="0" applyFont="1" applyFill="1" applyAlignment="1">
      <alignment horizontal="center"/>
    </xf>
    <xf numFmtId="0" fontId="17" fillId="13" borderId="0" xfId="0" applyFont="1" applyFill="1" applyBorder="1" applyAlignment="1">
      <alignment horizontal="left"/>
    </xf>
    <xf numFmtId="0" fontId="16" fillId="13" borderId="0" xfId="0" applyFont="1" applyFill="1" applyBorder="1" applyAlignment="1">
      <alignment horizontal="left"/>
    </xf>
    <xf numFmtId="0" fontId="32" fillId="13" borderId="0" xfId="0" applyFont="1" applyFill="1" applyBorder="1" applyAlignment="1">
      <alignment horizontal="left"/>
    </xf>
    <xf numFmtId="0" fontId="17" fillId="13" borderId="0" xfId="0" applyFont="1" applyFill="1"/>
  </cellXfs>
  <cellStyles count="22">
    <cellStyle name="Accent" xfId="1" xr:uid="{82468648-BB80-491A-8623-3CE7D7F1AF3F}"/>
    <cellStyle name="Accent 1" xfId="2" xr:uid="{FA4C1B3E-AA68-4128-99CF-56BBECA37D48}"/>
    <cellStyle name="Accent 2" xfId="3" xr:uid="{3875700E-EB86-4D1F-A47A-842D89FC2344}"/>
    <cellStyle name="Accent 3" xfId="4" xr:uid="{90E0614C-5E45-420F-B744-B3CC677FFEB9}"/>
    <cellStyle name="Bad" xfId="5" xr:uid="{99F6DC1E-D5F7-4F2C-B7CA-BF510908FC78}"/>
    <cellStyle name="Default" xfId="6" xr:uid="{2E6F3E5F-6441-4732-9B5C-DC999280841F}"/>
    <cellStyle name="Error" xfId="7" xr:uid="{F5815168-ED8C-419C-83D3-7D261A2810E7}"/>
    <cellStyle name="Footnote" xfId="8" xr:uid="{74C36A69-BEEE-41FC-9829-C4B50A5D02D7}"/>
    <cellStyle name="Good" xfId="9" xr:uid="{CD134569-3856-489A-A49D-643840D25902}"/>
    <cellStyle name="Heading" xfId="10" xr:uid="{2748C54E-6AF9-4EE9-ACB7-F20156BAA57B}"/>
    <cellStyle name="Heading 1" xfId="11" xr:uid="{6D362147-C0FE-4BAC-BB1D-A5FE23A7A2BC}"/>
    <cellStyle name="Heading 2" xfId="12" xr:uid="{F4868054-9001-47C7-92E2-706A6F60F9B7}"/>
    <cellStyle name="Hyperlink" xfId="13" xr:uid="{9B7A13DA-E5B8-43D6-846E-F6B76E083FCB}"/>
    <cellStyle name="Neutral" xfId="14" xr:uid="{9A95888B-8DAA-48BF-8846-CAC8891E162D}"/>
    <cellStyle name="Normaallaad" xfId="0" builtinId="0" customBuiltin="1"/>
    <cellStyle name="Normaallaad 2" xfId="15" xr:uid="{CAFECFCD-5C7B-4234-A549-69BB915290F2}"/>
    <cellStyle name="Normaallaad 3" xfId="16" xr:uid="{2F8A7606-C7ED-49ED-9AF8-72F162735BB0}"/>
    <cellStyle name="Note" xfId="17" xr:uid="{7B130C10-1A5C-4798-A2CB-C718222620C4}"/>
    <cellStyle name="Result" xfId="18" xr:uid="{3F4DC1E5-8E67-46AC-B770-2A7929BD163C}"/>
    <cellStyle name="Status" xfId="19" xr:uid="{35A091F5-7E89-4902-B8F1-288468BFD139}"/>
    <cellStyle name="Text" xfId="20" xr:uid="{968963F5-9707-454C-87C8-F73F6E336C2B}"/>
    <cellStyle name="Warning" xfId="21" xr:uid="{4814B4FD-F783-4C5A-957C-E4E9215128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6FC5C-EE4E-42A6-9CBB-33D24F01693C}">
  <dimension ref="A1:AE33"/>
  <sheetViews>
    <sheetView tabSelected="1" topLeftCell="D1" workbookViewId="0">
      <selection activeCell="U11" sqref="U11"/>
    </sheetView>
  </sheetViews>
  <sheetFormatPr defaultRowHeight="15.75" x14ac:dyDescent="0.3"/>
  <cols>
    <col min="1" max="1" width="4.54296875" style="9" customWidth="1"/>
    <col min="2" max="2" width="11.7265625" style="9" customWidth="1"/>
    <col min="3" max="3" width="4" style="9" customWidth="1"/>
    <col min="4" max="4" width="1.90625" style="9" customWidth="1"/>
    <col min="5" max="6" width="4" style="9" customWidth="1"/>
    <col min="7" max="7" width="2.54296875" style="9" customWidth="1"/>
    <col min="8" max="9" width="4" style="9" customWidth="1"/>
    <col min="10" max="10" width="2.54296875" style="8" customWidth="1"/>
    <col min="11" max="11" width="3.81640625" style="9" customWidth="1"/>
    <col min="12" max="12" width="6.7265625" style="9" customWidth="1"/>
    <col min="13" max="13" width="4.08984375" style="9" customWidth="1"/>
    <col min="14" max="14" width="1.54296875" style="9" customWidth="1"/>
    <col min="15" max="15" width="4.54296875" style="9" customWidth="1"/>
    <col min="16" max="16" width="4.08984375" style="9" customWidth="1"/>
    <col min="17" max="17" width="1.54296875" style="9" customWidth="1"/>
    <col min="18" max="19" width="3.54296875" style="9" customWidth="1"/>
    <col min="20" max="20" width="1.54296875" style="9" customWidth="1"/>
    <col min="21" max="21" width="11.1796875" style="9" customWidth="1"/>
    <col min="22" max="22" width="11.6328125" style="9" customWidth="1"/>
    <col min="23" max="23" width="1.54296875" style="9" customWidth="1"/>
    <col min="24" max="24" width="3.08984375" style="9" customWidth="1"/>
    <col min="25" max="25" width="3" style="30" customWidth="1"/>
    <col min="26" max="26" width="11.6328125" style="9" customWidth="1"/>
    <col min="27" max="27" width="16.453125" style="9" customWidth="1"/>
    <col min="28" max="28" width="8.6328125" style="9" customWidth="1"/>
    <col min="29" max="29" width="2.81640625" style="8" customWidth="1"/>
    <col min="30" max="30" width="16.54296875" style="9" customWidth="1"/>
    <col min="31" max="31" width="14.54296875" style="9" customWidth="1"/>
  </cols>
  <sheetData>
    <row r="1" spans="1:31" ht="17.5" x14ac:dyDescent="0.35">
      <c r="A1" s="1"/>
      <c r="B1" s="1"/>
      <c r="C1" s="2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62" t="s">
        <v>1</v>
      </c>
      <c r="V1" s="63" t="s">
        <v>2</v>
      </c>
      <c r="W1" s="63"/>
      <c r="X1" s="4"/>
      <c r="Y1" s="66">
        <v>1</v>
      </c>
      <c r="Z1" s="67" t="s">
        <v>3</v>
      </c>
      <c r="AA1" s="68" t="s">
        <v>4</v>
      </c>
      <c r="AB1" s="5"/>
      <c r="AC1" s="70">
        <v>1</v>
      </c>
      <c r="AD1" s="71" t="s">
        <v>5</v>
      </c>
      <c r="AE1" s="72" t="s">
        <v>6</v>
      </c>
    </row>
    <row r="2" spans="1:31" ht="18.5" x14ac:dyDescent="0.45">
      <c r="A2" s="6"/>
      <c r="B2" s="6"/>
      <c r="C2" s="7" t="s">
        <v>7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4"/>
      <c r="V2" s="63" t="s">
        <v>8</v>
      </c>
      <c r="W2" s="63"/>
      <c r="X2" s="4"/>
      <c r="Y2" s="66">
        <v>2</v>
      </c>
      <c r="Z2" s="67" t="s">
        <v>9</v>
      </c>
      <c r="AA2" s="67"/>
      <c r="AB2" s="4"/>
      <c r="AC2" s="70">
        <v>2</v>
      </c>
      <c r="AD2" s="71" t="s">
        <v>10</v>
      </c>
      <c r="AE2" s="71"/>
    </row>
    <row r="3" spans="1:31" ht="25.5" x14ac:dyDescent="0.55000000000000004">
      <c r="A3" s="8"/>
      <c r="J3" s="9"/>
      <c r="U3" s="65" t="s">
        <v>65</v>
      </c>
      <c r="V3" s="63" t="s">
        <v>11</v>
      </c>
      <c r="W3" s="63"/>
      <c r="X3" s="4"/>
      <c r="Y3" s="66">
        <v>3</v>
      </c>
      <c r="Z3" s="67" t="s">
        <v>12</v>
      </c>
      <c r="AA3" s="69" t="s">
        <v>66</v>
      </c>
      <c r="AB3" s="4"/>
      <c r="AC3" s="70">
        <v>3</v>
      </c>
      <c r="AD3" s="71" t="s">
        <v>13</v>
      </c>
      <c r="AE3" s="73" t="s">
        <v>67</v>
      </c>
    </row>
    <row r="4" spans="1:31" ht="14" x14ac:dyDescent="0.3">
      <c r="A4" s="10" t="s">
        <v>14</v>
      </c>
      <c r="B4" s="11"/>
      <c r="C4" s="48" t="str">
        <f>B5</f>
        <v>Viljandi linn</v>
      </c>
      <c r="D4" s="48"/>
      <c r="E4" s="48"/>
      <c r="F4" s="48" t="str">
        <f>B7</f>
        <v>Mulgi Vald</v>
      </c>
      <c r="G4" s="48"/>
      <c r="H4" s="48"/>
      <c r="I4" s="48" t="str">
        <f>B9</f>
        <v>Põhja-Sakala</v>
      </c>
      <c r="J4" s="48"/>
      <c r="K4" s="48"/>
      <c r="L4" s="12" t="s">
        <v>15</v>
      </c>
      <c r="M4" s="49" t="s">
        <v>16</v>
      </c>
      <c r="N4" s="49"/>
      <c r="O4" s="49"/>
      <c r="P4" s="13" t="s">
        <v>17</v>
      </c>
      <c r="Q4" s="14"/>
      <c r="R4" s="14"/>
      <c r="S4" s="14"/>
      <c r="T4" s="14"/>
      <c r="U4" s="64"/>
      <c r="V4" s="63" t="s">
        <v>18</v>
      </c>
      <c r="W4" s="63"/>
      <c r="X4" s="4"/>
      <c r="Y4" s="66">
        <v>4</v>
      </c>
      <c r="Z4" s="67" t="s">
        <v>19</v>
      </c>
      <c r="AA4" s="67"/>
      <c r="AB4" s="15"/>
      <c r="AC4" s="70">
        <v>4</v>
      </c>
      <c r="AD4" s="71" t="s">
        <v>20</v>
      </c>
      <c r="AE4" s="71"/>
    </row>
    <row r="5" spans="1:31" ht="14" x14ac:dyDescent="0.3">
      <c r="A5" s="50">
        <v>1</v>
      </c>
      <c r="B5" s="51" t="s">
        <v>6</v>
      </c>
      <c r="C5" s="52" t="str">
        <f>B5</f>
        <v>Viljandi linn</v>
      </c>
      <c r="D5" s="52"/>
      <c r="E5" s="52"/>
      <c r="F5" s="53" t="str">
        <f>IF(F6&gt;H6,"2","1")</f>
        <v>1</v>
      </c>
      <c r="G5" s="53"/>
      <c r="H5" s="53"/>
      <c r="I5" s="53" t="str">
        <f>IF(I6&gt;K6,"2","1")</f>
        <v>1</v>
      </c>
      <c r="J5" s="53"/>
      <c r="K5" s="53"/>
      <c r="L5" s="16">
        <f>F5+I5</f>
        <v>2</v>
      </c>
      <c r="M5" s="53">
        <f>M6/O6</f>
        <v>0.56737588652482274</v>
      </c>
      <c r="N5" s="53"/>
      <c r="O5" s="53"/>
      <c r="P5" s="54"/>
      <c r="U5" s="64"/>
      <c r="V5" s="63" t="s">
        <v>21</v>
      </c>
      <c r="W5" s="63"/>
      <c r="X5" s="4"/>
      <c r="Y5" s="66">
        <v>5</v>
      </c>
      <c r="Z5" s="67" t="s">
        <v>22</v>
      </c>
      <c r="AA5" s="67"/>
      <c r="AB5" s="4"/>
      <c r="AC5" s="70">
        <v>5</v>
      </c>
      <c r="AD5" s="71" t="s">
        <v>23</v>
      </c>
      <c r="AE5" s="71"/>
    </row>
    <row r="6" spans="1:31" ht="14" x14ac:dyDescent="0.3">
      <c r="A6" s="50"/>
      <c r="B6" s="51"/>
      <c r="C6" s="52"/>
      <c r="D6" s="52"/>
      <c r="E6" s="52"/>
      <c r="F6" s="17">
        <f>G16</f>
        <v>37</v>
      </c>
      <c r="G6" s="18" t="s">
        <v>24</v>
      </c>
      <c r="H6" s="19">
        <f>F16</f>
        <v>78</v>
      </c>
      <c r="I6" s="17">
        <f>F14</f>
        <v>43</v>
      </c>
      <c r="J6" s="18" t="s">
        <v>24</v>
      </c>
      <c r="K6" s="19">
        <f>G14</f>
        <v>63</v>
      </c>
      <c r="L6" s="20"/>
      <c r="M6" s="17">
        <f>SUM(F6,I6)</f>
        <v>80</v>
      </c>
      <c r="N6" s="18" t="s">
        <v>24</v>
      </c>
      <c r="O6" s="19">
        <f>SUM(H6,K6)</f>
        <v>141</v>
      </c>
      <c r="P6" s="54"/>
      <c r="U6" s="64"/>
      <c r="V6" s="63" t="s">
        <v>25</v>
      </c>
      <c r="W6" s="63"/>
      <c r="X6" s="4"/>
      <c r="Y6" s="66">
        <v>6</v>
      </c>
      <c r="Z6" s="67" t="s">
        <v>26</v>
      </c>
      <c r="AA6" s="67"/>
      <c r="AB6" s="4"/>
      <c r="AC6" s="70">
        <v>6</v>
      </c>
      <c r="AD6" s="71" t="s">
        <v>27</v>
      </c>
      <c r="AE6" s="71"/>
    </row>
    <row r="7" spans="1:31" ht="14" x14ac:dyDescent="0.3">
      <c r="A7" s="55">
        <v>2</v>
      </c>
      <c r="B7" s="56" t="s">
        <v>28</v>
      </c>
      <c r="C7" s="53" t="str">
        <f>IF(C8&gt;E8,"2","1")</f>
        <v>2</v>
      </c>
      <c r="D7" s="53"/>
      <c r="E7" s="53"/>
      <c r="F7" s="57" t="str">
        <f>B7</f>
        <v>Mulgi Vald</v>
      </c>
      <c r="G7" s="57"/>
      <c r="H7" s="57"/>
      <c r="I7" s="53" t="str">
        <f>IF(I8&gt;K8,"2","1")</f>
        <v>2</v>
      </c>
      <c r="J7" s="53"/>
      <c r="K7" s="53"/>
      <c r="L7" s="21">
        <f>C7+I7</f>
        <v>4</v>
      </c>
      <c r="M7" s="53">
        <f>M8/O8</f>
        <v>1.7948717948717949</v>
      </c>
      <c r="N7" s="53"/>
      <c r="O7" s="53"/>
      <c r="P7" s="58"/>
      <c r="U7" s="22"/>
      <c r="V7" s="23"/>
      <c r="W7" s="24"/>
      <c r="X7" s="4"/>
      <c r="Y7" s="66">
        <v>7</v>
      </c>
      <c r="Z7" s="67" t="s">
        <v>29</v>
      </c>
      <c r="AA7" s="67"/>
      <c r="AB7" s="4"/>
      <c r="AC7" s="70"/>
      <c r="AD7" s="74"/>
      <c r="AE7" s="74"/>
    </row>
    <row r="8" spans="1:31" ht="14" x14ac:dyDescent="0.3">
      <c r="A8" s="55"/>
      <c r="B8" s="56"/>
      <c r="C8" s="25">
        <f>H6</f>
        <v>78</v>
      </c>
      <c r="D8" s="26" t="s">
        <v>24</v>
      </c>
      <c r="E8" s="27">
        <f>F6</f>
        <v>37</v>
      </c>
      <c r="F8" s="57"/>
      <c r="G8" s="57"/>
      <c r="H8" s="57"/>
      <c r="I8" s="25">
        <f>G15</f>
        <v>62</v>
      </c>
      <c r="J8" s="26" t="s">
        <v>24</v>
      </c>
      <c r="K8" s="27">
        <f>F15</f>
        <v>41</v>
      </c>
      <c r="L8" s="17"/>
      <c r="M8" s="17">
        <f>SUM(C8,I8)</f>
        <v>140</v>
      </c>
      <c r="N8" s="18" t="s">
        <v>24</v>
      </c>
      <c r="O8" s="19">
        <f>SUM(E8,K8)</f>
        <v>78</v>
      </c>
      <c r="P8" s="58"/>
      <c r="Y8" s="28"/>
      <c r="Z8" s="4"/>
      <c r="AA8" s="4"/>
      <c r="AB8" s="4" t="s">
        <v>30</v>
      </c>
      <c r="AC8" s="29"/>
      <c r="AD8" s="4"/>
      <c r="AE8" s="4"/>
    </row>
    <row r="9" spans="1:31" ht="14" x14ac:dyDescent="0.3">
      <c r="A9" s="50">
        <v>3</v>
      </c>
      <c r="B9" s="51" t="s">
        <v>4</v>
      </c>
      <c r="C9" s="53" t="str">
        <f>IF(C10&gt;E10,"2","1")</f>
        <v>2</v>
      </c>
      <c r="D9" s="53"/>
      <c r="E9" s="53"/>
      <c r="F9" s="53" t="str">
        <f>IF(F10&gt;H10,"2","1")</f>
        <v>1</v>
      </c>
      <c r="G9" s="53"/>
      <c r="H9" s="53"/>
      <c r="I9" s="52" t="str">
        <f>B9</f>
        <v>Põhja-Sakala</v>
      </c>
      <c r="J9" s="52"/>
      <c r="K9" s="52"/>
      <c r="L9" s="25">
        <f>C9+F9</f>
        <v>3</v>
      </c>
      <c r="M9" s="53">
        <f>M10/O10</f>
        <v>0.99047619047619051</v>
      </c>
      <c r="N9" s="53"/>
      <c r="O9" s="53"/>
      <c r="P9" s="59"/>
    </row>
    <row r="10" spans="1:31" ht="14" x14ac:dyDescent="0.3">
      <c r="A10" s="50"/>
      <c r="B10" s="51"/>
      <c r="C10" s="17">
        <f>K6</f>
        <v>63</v>
      </c>
      <c r="D10" s="18" t="s">
        <v>24</v>
      </c>
      <c r="E10" s="19">
        <f>I6</f>
        <v>43</v>
      </c>
      <c r="F10" s="17">
        <f>K8</f>
        <v>41</v>
      </c>
      <c r="G10" s="18" t="s">
        <v>24</v>
      </c>
      <c r="H10" s="19">
        <f>I8</f>
        <v>62</v>
      </c>
      <c r="I10" s="52"/>
      <c r="J10" s="52"/>
      <c r="K10" s="52"/>
      <c r="L10" s="17"/>
      <c r="M10" s="17">
        <f>SUM(C10,F10)</f>
        <v>104</v>
      </c>
      <c r="N10" s="18" t="s">
        <v>24</v>
      </c>
      <c r="O10" s="19">
        <f>SUM(E10,H10)</f>
        <v>105</v>
      </c>
      <c r="P10" s="59"/>
    </row>
    <row r="11" spans="1:31" ht="12.5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>
        <f>M6+M8+M10</f>
        <v>324</v>
      </c>
      <c r="N11" s="31"/>
      <c r="O11" s="31">
        <f>SUM(O6:O10)</f>
        <v>324</v>
      </c>
      <c r="P11" s="31"/>
      <c r="Q11" s="31"/>
      <c r="R11" s="31"/>
      <c r="S11" s="31"/>
      <c r="T11" s="31"/>
      <c r="U11" s="31"/>
      <c r="V11" s="31"/>
      <c r="W11" s="31"/>
      <c r="X11" s="31"/>
      <c r="Y11" s="32"/>
      <c r="Z11" s="31"/>
      <c r="AA11" s="31"/>
      <c r="AB11" s="31"/>
      <c r="AC11" s="31"/>
      <c r="AD11" s="31"/>
      <c r="AE11" s="31"/>
    </row>
    <row r="12" spans="1:31" ht="14" x14ac:dyDescent="0.3">
      <c r="A12" s="8"/>
      <c r="B12" s="33" t="s">
        <v>31</v>
      </c>
      <c r="C12" s="34"/>
      <c r="D12" s="34"/>
      <c r="E12" s="34"/>
      <c r="F12" s="34"/>
      <c r="G12" s="34"/>
      <c r="H12" s="34"/>
      <c r="I12" s="34"/>
      <c r="J12" s="34"/>
      <c r="K12" s="34"/>
    </row>
    <row r="13" spans="1:31" ht="14" x14ac:dyDescent="0.3">
      <c r="A13" s="8"/>
      <c r="B13" s="33"/>
      <c r="C13" s="34"/>
      <c r="D13" s="34"/>
      <c r="E13" s="34"/>
      <c r="F13" s="33" t="s">
        <v>32</v>
      </c>
      <c r="G13" s="33" t="s">
        <v>32</v>
      </c>
      <c r="H13" s="34"/>
      <c r="I13" s="34"/>
      <c r="J13" s="34"/>
      <c r="K13" s="34"/>
      <c r="M13" s="35" t="s">
        <v>33</v>
      </c>
    </row>
    <row r="14" spans="1:31" ht="14.5" x14ac:dyDescent="0.35">
      <c r="A14" s="8"/>
      <c r="B14" s="36">
        <v>0.45833333333333331</v>
      </c>
      <c r="C14" s="60" t="str">
        <f>B5</f>
        <v>Viljandi linn</v>
      </c>
      <c r="D14" s="60"/>
      <c r="E14" s="60"/>
      <c r="F14" s="37">
        <v>43</v>
      </c>
      <c r="G14" s="37">
        <v>63</v>
      </c>
      <c r="H14" s="34" t="str">
        <f>B9</f>
        <v>Põhja-Sakala</v>
      </c>
      <c r="I14" s="34"/>
      <c r="J14" s="34"/>
      <c r="K14" s="34"/>
      <c r="M14" s="38" t="s">
        <v>34</v>
      </c>
    </row>
    <row r="15" spans="1:31" ht="14.5" x14ac:dyDescent="0.35">
      <c r="B15" s="36">
        <v>0.51041666666666663</v>
      </c>
      <c r="C15" s="60" t="str">
        <f>B9</f>
        <v>Põhja-Sakala</v>
      </c>
      <c r="D15" s="60"/>
      <c r="E15" s="60"/>
      <c r="F15" s="37">
        <v>41</v>
      </c>
      <c r="G15" s="37">
        <v>62</v>
      </c>
      <c r="H15" s="34" t="str">
        <f>B7</f>
        <v>Mulgi Vald</v>
      </c>
      <c r="I15" s="34"/>
      <c r="J15" s="33"/>
      <c r="K15" s="34"/>
      <c r="M15" s="39" t="s">
        <v>35</v>
      </c>
    </row>
    <row r="16" spans="1:31" ht="14" x14ac:dyDescent="0.3">
      <c r="B16" s="36">
        <v>0.5625</v>
      </c>
      <c r="C16" s="60" t="str">
        <f>B7</f>
        <v>Mulgi Vald</v>
      </c>
      <c r="D16" s="60"/>
      <c r="E16" s="60"/>
      <c r="F16" s="37">
        <v>78</v>
      </c>
      <c r="G16" s="37">
        <v>37</v>
      </c>
      <c r="H16" s="34" t="str">
        <f>B5</f>
        <v>Viljandi linn</v>
      </c>
      <c r="I16" s="34"/>
      <c r="J16" s="33"/>
      <c r="K16" s="34"/>
      <c r="M16" t="s">
        <v>36</v>
      </c>
    </row>
    <row r="17" spans="2:16" ht="14.5" x14ac:dyDescent="0.35">
      <c r="B17" s="36">
        <v>0.60416666666666674</v>
      </c>
      <c r="C17" s="61" t="s">
        <v>37</v>
      </c>
      <c r="D17" s="61"/>
      <c r="E17" s="61"/>
      <c r="F17" s="33"/>
      <c r="G17" s="33"/>
      <c r="H17" s="34"/>
      <c r="I17" s="34"/>
      <c r="J17" s="33"/>
      <c r="K17" s="34"/>
      <c r="M17" s="39" t="s">
        <v>38</v>
      </c>
    </row>
    <row r="18" spans="2:16" ht="14.5" x14ac:dyDescent="0.35">
      <c r="B18" s="40"/>
      <c r="M18" s="39" t="s">
        <v>39</v>
      </c>
    </row>
    <row r="19" spans="2:16" ht="15.5" x14ac:dyDescent="0.35">
      <c r="B19" s="41" t="s">
        <v>40</v>
      </c>
      <c r="C19" s="42"/>
      <c r="D19" s="43"/>
      <c r="E19" s="42"/>
      <c r="F19" s="42"/>
      <c r="G19" s="42"/>
      <c r="H19" s="42"/>
      <c r="I19" s="42"/>
      <c r="J19" s="42"/>
      <c r="K19" s="42"/>
      <c r="L19" s="42"/>
      <c r="M19" s="39" t="s">
        <v>41</v>
      </c>
    </row>
    <row r="20" spans="2:16" ht="15.5" x14ac:dyDescent="0.35">
      <c r="B20" s="44"/>
      <c r="C20" s="42"/>
      <c r="D20" s="43"/>
      <c r="E20" s="42"/>
      <c r="F20" s="42"/>
      <c r="G20" s="42"/>
      <c r="H20" s="42"/>
      <c r="I20" s="42"/>
      <c r="J20" s="42"/>
      <c r="K20" s="42"/>
      <c r="L20" s="42"/>
      <c r="M20" s="39" t="s">
        <v>42</v>
      </c>
    </row>
    <row r="21" spans="2:16" ht="15.5" x14ac:dyDescent="0.35">
      <c r="B21" s="44"/>
      <c r="C21" s="42"/>
      <c r="D21" s="45" t="s">
        <v>43</v>
      </c>
      <c r="E21" s="42" t="s">
        <v>1</v>
      </c>
      <c r="F21" s="42"/>
      <c r="G21" s="42"/>
      <c r="H21" s="42"/>
      <c r="I21" s="42"/>
      <c r="J21" s="42"/>
      <c r="K21" s="42"/>
      <c r="L21" s="42"/>
      <c r="M21" s="39" t="s">
        <v>44</v>
      </c>
    </row>
    <row r="22" spans="2:16" ht="15.5" x14ac:dyDescent="0.35">
      <c r="B22" s="44"/>
      <c r="C22" s="42"/>
      <c r="D22" s="45" t="s">
        <v>45</v>
      </c>
      <c r="E22" s="42" t="s">
        <v>64</v>
      </c>
      <c r="F22" s="42"/>
      <c r="G22" s="42"/>
      <c r="H22" s="42"/>
      <c r="I22" s="42"/>
      <c r="J22" s="42"/>
      <c r="K22" s="42"/>
      <c r="L22" s="42"/>
      <c r="M22" s="39" t="s">
        <v>46</v>
      </c>
      <c r="N22" s="42"/>
    </row>
    <row r="23" spans="2:16" ht="15.5" x14ac:dyDescent="0.35">
      <c r="B23" s="44"/>
      <c r="C23" s="42"/>
      <c r="D23" s="45" t="s">
        <v>47</v>
      </c>
      <c r="E23" s="42" t="s">
        <v>6</v>
      </c>
      <c r="F23" s="42"/>
      <c r="G23" s="42"/>
      <c r="H23" s="42"/>
      <c r="I23" s="42"/>
      <c r="J23" s="42"/>
      <c r="K23" s="42"/>
      <c r="L23" s="42"/>
      <c r="M23" s="42"/>
      <c r="N23" s="42"/>
    </row>
    <row r="24" spans="2:16" ht="15.5" x14ac:dyDescent="0.35">
      <c r="B24" s="44"/>
      <c r="C24" s="42"/>
      <c r="D24" s="43"/>
      <c r="E24" s="42"/>
      <c r="F24" s="42"/>
      <c r="G24" s="42"/>
      <c r="H24" s="42"/>
      <c r="I24" s="42"/>
      <c r="J24" s="42"/>
      <c r="K24" s="42"/>
      <c r="L24" s="42"/>
      <c r="M24" s="42"/>
      <c r="N24" s="42"/>
    </row>
    <row r="25" spans="2:16" ht="14" x14ac:dyDescent="0.3">
      <c r="B25"/>
      <c r="L25" s="46" t="s">
        <v>48</v>
      </c>
      <c r="M25" s="4"/>
      <c r="N25" s="4"/>
      <c r="O25" s="4"/>
      <c r="P25" s="4" t="s">
        <v>49</v>
      </c>
    </row>
    <row r="26" spans="2:16" ht="14" x14ac:dyDescent="0.3">
      <c r="L26" s="46"/>
      <c r="M26" s="4"/>
      <c r="N26" s="4"/>
      <c r="O26" s="4"/>
      <c r="P26" s="4" t="s">
        <v>50</v>
      </c>
    </row>
    <row r="27" spans="2:16" ht="14" x14ac:dyDescent="0.3">
      <c r="L27" s="47" t="s">
        <v>51</v>
      </c>
      <c r="M27" s="4"/>
      <c r="N27" s="4"/>
      <c r="O27" s="4"/>
      <c r="P27" s="4" t="s">
        <v>52</v>
      </c>
    </row>
    <row r="28" spans="2:16" ht="14" x14ac:dyDescent="0.3">
      <c r="L28" s="46" t="s">
        <v>53</v>
      </c>
      <c r="M28" s="4"/>
      <c r="N28" s="4"/>
      <c r="O28" s="4"/>
      <c r="P28" s="4" t="s">
        <v>54</v>
      </c>
    </row>
    <row r="29" spans="2:16" ht="14" x14ac:dyDescent="0.3">
      <c r="L29" s="46" t="s">
        <v>55</v>
      </c>
      <c r="M29" s="4"/>
      <c r="N29" s="4"/>
      <c r="O29" s="4"/>
      <c r="P29" s="46">
        <v>7</v>
      </c>
    </row>
    <row r="30" spans="2:16" ht="14" x14ac:dyDescent="0.3">
      <c r="L30" s="46" t="s">
        <v>56</v>
      </c>
      <c r="M30" s="4"/>
      <c r="N30" s="4"/>
      <c r="O30" s="4"/>
      <c r="P30" s="4" t="s">
        <v>57</v>
      </c>
    </row>
    <row r="31" spans="2:16" ht="14" x14ac:dyDescent="0.3">
      <c r="L31" s="46" t="s">
        <v>58</v>
      </c>
      <c r="M31" s="4"/>
      <c r="N31" s="4"/>
      <c r="O31" s="4"/>
      <c r="P31" s="4" t="s">
        <v>59</v>
      </c>
    </row>
    <row r="32" spans="2:16" ht="14" x14ac:dyDescent="0.3">
      <c r="L32" s="46" t="s">
        <v>60</v>
      </c>
      <c r="M32" s="4"/>
      <c r="N32" s="4"/>
      <c r="O32" s="4"/>
      <c r="P32" s="4" t="s">
        <v>61</v>
      </c>
    </row>
    <row r="33" spans="12:16" ht="14" x14ac:dyDescent="0.3">
      <c r="L33" s="46" t="s">
        <v>62</v>
      </c>
      <c r="M33" s="4"/>
      <c r="N33" s="4"/>
      <c r="O33" s="4"/>
      <c r="P33" s="4" t="s">
        <v>63</v>
      </c>
    </row>
  </sheetData>
  <mergeCells count="29">
    <mergeCell ref="P9:P10"/>
    <mergeCell ref="C14:E14"/>
    <mergeCell ref="C15:E15"/>
    <mergeCell ref="C16:E16"/>
    <mergeCell ref="C17:E17"/>
    <mergeCell ref="A9:A10"/>
    <mergeCell ref="B9:B10"/>
    <mergeCell ref="C9:E9"/>
    <mergeCell ref="F9:H9"/>
    <mergeCell ref="I9:K10"/>
    <mergeCell ref="M9:O9"/>
    <mergeCell ref="P5:P6"/>
    <mergeCell ref="A7:A8"/>
    <mergeCell ref="B7:B8"/>
    <mergeCell ref="C7:E7"/>
    <mergeCell ref="F7:H8"/>
    <mergeCell ref="I7:K7"/>
    <mergeCell ref="M7:O7"/>
    <mergeCell ref="P7:P8"/>
    <mergeCell ref="C4:E4"/>
    <mergeCell ref="F4:H4"/>
    <mergeCell ref="I4:K4"/>
    <mergeCell ref="M4:O4"/>
    <mergeCell ref="A5:A6"/>
    <mergeCell ref="B5:B6"/>
    <mergeCell ref="C5:E6"/>
    <mergeCell ref="F5:H5"/>
    <mergeCell ref="I5:K5"/>
    <mergeCell ref="M5:O5"/>
  </mergeCells>
  <pageMargins left="0" right="0" top="0.39370000000000011" bottom="0.39370000000000011" header="0" footer="0"/>
  <pageSetup paperSize="9" orientation="portrait" horizontalDpi="4294967295" verticalDpi="4294967295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Margit</dc:creator>
  <cp:lastModifiedBy>Margit Kurvits</cp:lastModifiedBy>
  <cp:revision>1</cp:revision>
  <dcterms:created xsi:type="dcterms:W3CDTF">2025-05-31T16:33:51Z</dcterms:created>
  <dcterms:modified xsi:type="dcterms:W3CDTF">2025-05-31T15:03:23Z</dcterms:modified>
</cp:coreProperties>
</file>