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it\Desktop\KÕIK\SPORDIALAD\Lauatennis\2022\"/>
    </mc:Choice>
  </mc:AlternateContent>
  <xr:revisionPtr revIDLastSave="0" documentId="8_{337993A0-1FDF-4DD9-A94B-64F395BEB562}" xr6:coauthVersionLast="47" xr6:coauthVersionMax="47" xr10:uidLastSave="{00000000-0000-0000-0000-000000000000}"/>
  <bookViews>
    <workbookView xWindow="-108" yWindow="-108" windowWidth="23256" windowHeight="12372" tabRatio="657" activeTab="1" xr2:uid="{00000000-000D-0000-FFFF-FFFF00000000}"/>
  </bookViews>
  <sheets>
    <sheet name="MP16" sheetId="3" r:id="rId1"/>
    <sheet name="NP16" sheetId="4" r:id="rId2"/>
    <sheet name="SP16" sheetId="5" r:id="rId3"/>
    <sheet name="MP24" sheetId="2" r:id="rId4"/>
    <sheet name="SP24" sheetId="1" r:id="rId5"/>
    <sheet name="SP32" sheetId="8" r:id="rId6"/>
    <sheet name="Mängud" sheetId="7" r:id="rId7"/>
    <sheet name="Paik" sheetId="6" r:id="rId8"/>
    <sheet name="Tahvlile" sheetId="13" r:id="rId9"/>
    <sheet name="RegMP" sheetId="9" r:id="rId10"/>
    <sheet name="RegNP" sheetId="10" r:id="rId11"/>
    <sheet name="RegSP" sheetId="11" r:id="rId12"/>
  </sheets>
  <definedNames>
    <definedName name="_xlnm._FilterDatabase" localSheetId="6" hidden="1">Mängud!$A$3:$S$331</definedName>
    <definedName name="LaudNMV08paar">Mängud!$R$204:$R$331</definedName>
    <definedName name="MangNMV08paar">Mängud!$C$4:$P$331</definedName>
    <definedName name="PaikNMV08paar">Paik!$C$6:$H$138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6" l="1"/>
  <c r="I6" i="9" l="1"/>
  <c r="I15" i="9"/>
  <c r="I16" i="9"/>
  <c r="I17" i="9"/>
  <c r="J2" i="7" l="1"/>
  <c r="I8" i="11" l="1"/>
  <c r="I9" i="11"/>
  <c r="I10" i="11"/>
  <c r="I11" i="11"/>
  <c r="I12" i="11"/>
  <c r="I13" i="11"/>
  <c r="I14" i="11"/>
  <c r="I15" i="11"/>
  <c r="I16" i="11"/>
  <c r="I17" i="11"/>
  <c r="I18" i="11"/>
  <c r="I19" i="11"/>
  <c r="I20" i="11"/>
  <c r="I15" i="10"/>
  <c r="I16" i="10"/>
  <c r="I17" i="10"/>
  <c r="I18" i="10"/>
  <c r="I19" i="10"/>
  <c r="I20" i="10"/>
  <c r="I21" i="10"/>
  <c r="I22" i="10"/>
  <c r="A301" i="7" l="1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00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284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60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28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04" i="7"/>
  <c r="O284" i="7"/>
  <c r="P284" i="7"/>
  <c r="R284" i="7"/>
  <c r="O285" i="7"/>
  <c r="G10" i="5" s="1"/>
  <c r="P285" i="7"/>
  <c r="R285" i="7"/>
  <c r="O286" i="7"/>
  <c r="G14" i="5" s="1"/>
  <c r="P286" i="7"/>
  <c r="F14" i="5" s="1"/>
  <c r="R286" i="7"/>
  <c r="O287" i="7"/>
  <c r="P287" i="7"/>
  <c r="F18" i="5" s="1"/>
  <c r="R287" i="7"/>
  <c r="O288" i="7"/>
  <c r="P288" i="7"/>
  <c r="R288" i="7"/>
  <c r="O289" i="7"/>
  <c r="G26" i="5" s="1"/>
  <c r="P289" i="7"/>
  <c r="R289" i="7"/>
  <c r="O290" i="7"/>
  <c r="P290" i="7"/>
  <c r="F30" i="5" s="1"/>
  <c r="R290" i="7"/>
  <c r="O291" i="7"/>
  <c r="P291" i="7"/>
  <c r="R291" i="7"/>
  <c r="O292" i="7"/>
  <c r="P292" i="7"/>
  <c r="R292" i="7"/>
  <c r="O293" i="7"/>
  <c r="J16" i="5" s="1"/>
  <c r="P293" i="7"/>
  <c r="R293" i="7"/>
  <c r="O294" i="7"/>
  <c r="P294" i="7"/>
  <c r="I24" i="5" s="1"/>
  <c r="R294" i="7"/>
  <c r="O295" i="7"/>
  <c r="P295" i="7"/>
  <c r="I32" i="5" s="1"/>
  <c r="R295" i="7"/>
  <c r="O296" i="7"/>
  <c r="M12" i="5" s="1"/>
  <c r="P296" i="7"/>
  <c r="R296" i="7"/>
  <c r="O297" i="7"/>
  <c r="M28" i="5" s="1"/>
  <c r="P297" i="7"/>
  <c r="L28" i="5" s="1"/>
  <c r="R297" i="7"/>
  <c r="O298" i="7"/>
  <c r="P298" i="7"/>
  <c r="L37" i="5" s="1"/>
  <c r="R298" i="7"/>
  <c r="O299" i="7"/>
  <c r="P299" i="7"/>
  <c r="L20" i="5" s="1"/>
  <c r="R299" i="7"/>
  <c r="I10" i="10"/>
  <c r="I11" i="10"/>
  <c r="I12" i="10"/>
  <c r="I13" i="10"/>
  <c r="I14" i="10"/>
  <c r="I7" i="11"/>
  <c r="O223" i="7"/>
  <c r="N33" i="2" s="1"/>
  <c r="P223" i="7"/>
  <c r="M33" i="2" s="1"/>
  <c r="O224" i="7"/>
  <c r="P224" i="7"/>
  <c r="J50" i="2" s="1"/>
  <c r="O225" i="7"/>
  <c r="P225" i="7"/>
  <c r="O226" i="7"/>
  <c r="N66" i="2" s="1"/>
  <c r="P226" i="7"/>
  <c r="M66" i="2" s="1"/>
  <c r="O227" i="7"/>
  <c r="N54" i="2" s="1"/>
  <c r="P227" i="7"/>
  <c r="M54" i="2" s="1"/>
  <c r="O228" i="7"/>
  <c r="G6" i="3" s="1"/>
  <c r="P228" i="7"/>
  <c r="F6" i="3" s="1"/>
  <c r="O229" i="7"/>
  <c r="G10" i="3" s="1"/>
  <c r="P229" i="7"/>
  <c r="F10" i="3" s="1"/>
  <c r="O230" i="7"/>
  <c r="G14" i="3" s="1"/>
  <c r="P230" i="7"/>
  <c r="F14" i="3" s="1"/>
  <c r="O231" i="7"/>
  <c r="P231" i="7"/>
  <c r="F18" i="3" s="1"/>
  <c r="O232" i="7"/>
  <c r="G22" i="3" s="1"/>
  <c r="P232" i="7"/>
  <c r="F22" i="3" s="1"/>
  <c r="O233" i="7"/>
  <c r="G26" i="3" s="1"/>
  <c r="P233" i="7"/>
  <c r="O234" i="7"/>
  <c r="G30" i="3" s="1"/>
  <c r="P234" i="7"/>
  <c r="F30" i="3" s="1"/>
  <c r="O235" i="7"/>
  <c r="G34" i="3" s="1"/>
  <c r="P235" i="7"/>
  <c r="O236" i="7"/>
  <c r="J8" i="3" s="1"/>
  <c r="P236" i="7"/>
  <c r="I8" i="3" s="1"/>
  <c r="O237" i="7"/>
  <c r="P237" i="7"/>
  <c r="I16" i="3" s="1"/>
  <c r="O238" i="7"/>
  <c r="P238" i="7"/>
  <c r="I24" i="3" s="1"/>
  <c r="O239" i="7"/>
  <c r="P239" i="7"/>
  <c r="I32" i="3" s="1"/>
  <c r="O240" i="7"/>
  <c r="P240" i="7"/>
  <c r="L12" i="3" s="1"/>
  <c r="O241" i="7"/>
  <c r="P241" i="7"/>
  <c r="L28" i="3" s="1"/>
  <c r="O242" i="7"/>
  <c r="P242" i="7"/>
  <c r="L37" i="3" s="1"/>
  <c r="O243" i="7"/>
  <c r="P243" i="7"/>
  <c r="L20" i="3" s="1"/>
  <c r="O244" i="7"/>
  <c r="G6" i="4" s="1"/>
  <c r="P244" i="7"/>
  <c r="F6" i="4" s="1"/>
  <c r="O245" i="7"/>
  <c r="G10" i="4" s="1"/>
  <c r="P245" i="7"/>
  <c r="F10" i="4" s="1"/>
  <c r="O246" i="7"/>
  <c r="P246" i="7"/>
  <c r="F14" i="4" s="1"/>
  <c r="O247" i="7"/>
  <c r="P247" i="7"/>
  <c r="O248" i="7"/>
  <c r="G22" i="4" s="1"/>
  <c r="P248" i="7"/>
  <c r="F22" i="4" s="1"/>
  <c r="O249" i="7"/>
  <c r="G26" i="4" s="1"/>
  <c r="P249" i="7"/>
  <c r="F26" i="4" s="1"/>
  <c r="O250" i="7"/>
  <c r="G30" i="4" s="1"/>
  <c r="P250" i="7"/>
  <c r="F30" i="4" s="1"/>
  <c r="O251" i="7"/>
  <c r="G34" i="4" s="1"/>
  <c r="P251" i="7"/>
  <c r="O252" i="7"/>
  <c r="J8" i="4" s="1"/>
  <c r="P252" i="7"/>
  <c r="I8" i="4" s="1"/>
  <c r="O253" i="7"/>
  <c r="P253" i="7"/>
  <c r="I16" i="4" s="1"/>
  <c r="O254" i="7"/>
  <c r="P254" i="7"/>
  <c r="I24" i="4" s="1"/>
  <c r="O255" i="7"/>
  <c r="J32" i="4" s="1"/>
  <c r="P255" i="7"/>
  <c r="O256" i="7"/>
  <c r="M12" i="4" s="1"/>
  <c r="P256" i="7"/>
  <c r="L12" i="4" s="1"/>
  <c r="O257" i="7"/>
  <c r="M28" i="4" s="1"/>
  <c r="P257" i="7"/>
  <c r="L28" i="4" s="1"/>
  <c r="O258" i="7"/>
  <c r="M37" i="4" s="1"/>
  <c r="P258" i="7"/>
  <c r="L37" i="4" s="1"/>
  <c r="O259" i="7"/>
  <c r="M20" i="4" s="1"/>
  <c r="P259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44" i="7"/>
  <c r="G6" i="5"/>
  <c r="F6" i="5"/>
  <c r="G18" i="5"/>
  <c r="F22" i="5"/>
  <c r="F26" i="5"/>
  <c r="G30" i="5"/>
  <c r="I8" i="5"/>
  <c r="L12" i="5"/>
  <c r="M2" i="8"/>
  <c r="C1" i="8"/>
  <c r="N2" i="1"/>
  <c r="C1" i="1"/>
  <c r="N2" i="2"/>
  <c r="C1" i="2"/>
  <c r="F20" i="7"/>
  <c r="K20" i="7" s="1"/>
  <c r="I204" i="7" s="1"/>
  <c r="K204" i="7" s="1"/>
  <c r="F19" i="7"/>
  <c r="K19" i="7" s="1"/>
  <c r="F204" i="7" s="1"/>
  <c r="P204" i="7"/>
  <c r="G8" i="2" s="1"/>
  <c r="F5" i="7"/>
  <c r="K5" i="7" s="1"/>
  <c r="F219" i="7" s="1"/>
  <c r="F6" i="7"/>
  <c r="K6" i="7" s="1"/>
  <c r="F216" i="7" s="1"/>
  <c r="F7" i="7"/>
  <c r="K7" i="7" s="1"/>
  <c r="G17" i="2" s="1"/>
  <c r="F8" i="7"/>
  <c r="K8" i="7" s="1"/>
  <c r="F214" i="7" s="1"/>
  <c r="F9" i="7"/>
  <c r="K9" i="7" s="1"/>
  <c r="G25" i="2" s="1"/>
  <c r="F10" i="7"/>
  <c r="K10" i="7" s="1"/>
  <c r="G29" i="2" s="1"/>
  <c r="F11" i="7"/>
  <c r="K11" i="7" s="1"/>
  <c r="F213" i="7" s="1"/>
  <c r="F12" i="7"/>
  <c r="K12" i="7" s="1"/>
  <c r="F205" i="7" s="1"/>
  <c r="F13" i="7"/>
  <c r="K13" i="7" s="1"/>
  <c r="F210" i="7" s="1"/>
  <c r="F14" i="7"/>
  <c r="K14" i="7" s="1"/>
  <c r="F209" i="7" s="1"/>
  <c r="F15" i="7"/>
  <c r="K15" i="7" s="1"/>
  <c r="C14" i="2" s="1"/>
  <c r="F16" i="7"/>
  <c r="K16" i="7" s="1"/>
  <c r="F207" i="7" s="1"/>
  <c r="F17" i="7"/>
  <c r="K17" i="7" s="1"/>
  <c r="F208" i="7" s="1"/>
  <c r="F18" i="7"/>
  <c r="K18" i="7" s="1"/>
  <c r="F211" i="7" s="1"/>
  <c r="F21" i="7"/>
  <c r="K21" i="7" s="1"/>
  <c r="C36" i="2" s="1"/>
  <c r="F22" i="7"/>
  <c r="K22" i="7" s="1"/>
  <c r="I208" i="7" s="1"/>
  <c r="L208" i="7" s="1"/>
  <c r="F354" i="7" s="1"/>
  <c r="F23" i="7"/>
  <c r="K23" i="7" s="1"/>
  <c r="F24" i="7"/>
  <c r="K24" i="7" s="1"/>
  <c r="C16" i="2" s="1"/>
  <c r="F25" i="7"/>
  <c r="K25" i="7" s="1"/>
  <c r="C28" i="2" s="1"/>
  <c r="F26" i="7"/>
  <c r="K26" i="7" s="1"/>
  <c r="I210" i="7" s="1"/>
  <c r="K210" i="7" s="1"/>
  <c r="I218" i="7" s="1"/>
  <c r="K218" i="7" s="1"/>
  <c r="F223" i="7" s="1"/>
  <c r="F27" i="7"/>
  <c r="K27" i="7" s="1"/>
  <c r="I205" i="7" s="1"/>
  <c r="L205" i="7" s="1"/>
  <c r="F359" i="7" s="1"/>
  <c r="F28" i="7"/>
  <c r="K28" i="7" s="1"/>
  <c r="F29" i="7"/>
  <c r="K29" i="7" s="1"/>
  <c r="F30" i="7"/>
  <c r="K30" i="7" s="1"/>
  <c r="F31" i="7"/>
  <c r="K31" i="7" s="1"/>
  <c r="F32" i="7"/>
  <c r="K32" i="7" s="1"/>
  <c r="F33" i="7"/>
  <c r="K33" i="7" s="1"/>
  <c r="F34" i="7"/>
  <c r="K34" i="7" s="1"/>
  <c r="F228" i="7" s="1"/>
  <c r="F35" i="7"/>
  <c r="K35" i="7" s="1"/>
  <c r="C34" i="3" s="1"/>
  <c r="F36" i="7"/>
  <c r="K36" i="7" s="1"/>
  <c r="C20" i="3" s="1"/>
  <c r="F37" i="7"/>
  <c r="K37" i="7" s="1"/>
  <c r="C18" i="3" s="1"/>
  <c r="F38" i="7"/>
  <c r="K38" i="7" s="1"/>
  <c r="C12" i="3" s="1"/>
  <c r="F39" i="7"/>
  <c r="K39" i="7" s="1"/>
  <c r="F40" i="7"/>
  <c r="K40" i="7" s="1"/>
  <c r="F234" i="7" s="1"/>
  <c r="F41" i="7"/>
  <c r="K41" i="7" s="1"/>
  <c r="I229" i="7" s="1"/>
  <c r="K229" i="7" s="1"/>
  <c r="F9" i="3" s="1"/>
  <c r="F42" i="7"/>
  <c r="K42" i="7" s="1"/>
  <c r="F229" i="7" s="1"/>
  <c r="F43" i="7"/>
  <c r="K43" i="7" s="1"/>
  <c r="C30" i="3" s="1"/>
  <c r="F44" i="7"/>
  <c r="K44" i="7" s="1"/>
  <c r="C24" i="3" s="1"/>
  <c r="F45" i="7"/>
  <c r="K45" i="7" s="1"/>
  <c r="I230" i="7" s="1"/>
  <c r="L230" i="7" s="1"/>
  <c r="F374" i="7" s="1"/>
  <c r="F46" i="7"/>
  <c r="K46" i="7" s="1"/>
  <c r="C16" i="3" s="1"/>
  <c r="F47" i="7"/>
  <c r="K47" i="7" s="1"/>
  <c r="C22" i="3" s="1"/>
  <c r="F48" i="7"/>
  <c r="K48" i="7" s="1"/>
  <c r="F235" i="7" s="1"/>
  <c r="F49" i="7"/>
  <c r="K49" i="7" s="1"/>
  <c r="F50" i="7"/>
  <c r="K50" i="7" s="1"/>
  <c r="F51" i="7"/>
  <c r="K51" i="7" s="1"/>
  <c r="F52" i="7"/>
  <c r="K52" i="7" s="1"/>
  <c r="F53" i="7"/>
  <c r="K53" i="7" s="1"/>
  <c r="F54" i="7"/>
  <c r="K54" i="7" s="1"/>
  <c r="F244" i="7" s="1"/>
  <c r="F55" i="7"/>
  <c r="K55" i="7" s="1"/>
  <c r="C34" i="4" s="1"/>
  <c r="F56" i="7"/>
  <c r="K56" i="7" s="1"/>
  <c r="F57" i="7"/>
  <c r="K57" i="7" s="1"/>
  <c r="F58" i="7"/>
  <c r="K58" i="7" s="1"/>
  <c r="F246" i="7" s="1"/>
  <c r="F59" i="7"/>
  <c r="K59" i="7" s="1"/>
  <c r="F60" i="7"/>
  <c r="K60" i="7" s="1"/>
  <c r="F250" i="7" s="1"/>
  <c r="F61" i="7"/>
  <c r="K61" i="7" s="1"/>
  <c r="F62" i="7"/>
  <c r="K62" i="7" s="1"/>
  <c r="F63" i="7"/>
  <c r="K63" i="7" s="1"/>
  <c r="I250" i="7" s="1"/>
  <c r="L250" i="7" s="1"/>
  <c r="F391" i="7" s="1"/>
  <c r="F64" i="7"/>
  <c r="K64" i="7" s="1"/>
  <c r="F65" i="7"/>
  <c r="K65" i="7" s="1"/>
  <c r="C14" i="4" s="1"/>
  <c r="F66" i="7"/>
  <c r="K66" i="7" s="1"/>
  <c r="F67" i="7"/>
  <c r="K67" i="7" s="1"/>
  <c r="F68" i="7"/>
  <c r="K68" i="7" s="1"/>
  <c r="F69" i="7"/>
  <c r="K69" i="7" s="1"/>
  <c r="I244" i="7" s="1"/>
  <c r="F70" i="7"/>
  <c r="K70" i="7" s="1"/>
  <c r="F71" i="7"/>
  <c r="K71" i="7" s="1"/>
  <c r="F72" i="7"/>
  <c r="K72" i="7" s="1"/>
  <c r="F73" i="7"/>
  <c r="K73" i="7" s="1"/>
  <c r="F74" i="7"/>
  <c r="K74" i="7" s="1"/>
  <c r="F268" i="7" s="1"/>
  <c r="F75" i="7"/>
  <c r="K75" i="7" s="1"/>
  <c r="G33" i="1" s="1"/>
  <c r="F76" i="7"/>
  <c r="K76" i="7" s="1"/>
  <c r="F272" i="7" s="1"/>
  <c r="F77" i="7"/>
  <c r="K77" i="7" s="1"/>
  <c r="F271" i="7" s="1"/>
  <c r="F78" i="7"/>
  <c r="K78" i="7" s="1"/>
  <c r="F270" i="7" s="1"/>
  <c r="F79" i="7"/>
  <c r="K79" i="7" s="1"/>
  <c r="F273" i="7" s="1"/>
  <c r="F80" i="7"/>
  <c r="K80" i="7" s="1"/>
  <c r="G29" i="1" s="1"/>
  <c r="F81" i="7"/>
  <c r="K81" i="7" s="1"/>
  <c r="G9" i="1" s="1"/>
  <c r="F82" i="7"/>
  <c r="K82" i="7" s="1"/>
  <c r="F261" i="7" s="1"/>
  <c r="F83" i="7"/>
  <c r="K83" i="7" s="1"/>
  <c r="C30" i="1" s="1"/>
  <c r="F84" i="7"/>
  <c r="K84" i="7" s="1"/>
  <c r="F265" i="7" s="1"/>
  <c r="F85" i="7"/>
  <c r="K85" i="7" s="1"/>
  <c r="C14" i="1" s="1"/>
  <c r="F86" i="7"/>
  <c r="K86" i="7" s="1"/>
  <c r="C18" i="1" s="1"/>
  <c r="F87" i="7"/>
  <c r="K87" i="7" s="1"/>
  <c r="F264" i="7" s="1"/>
  <c r="F88" i="7"/>
  <c r="K88" i="7" s="1"/>
  <c r="C34" i="1" s="1"/>
  <c r="F89" i="7"/>
  <c r="K89" i="7" s="1"/>
  <c r="C6" i="1" s="1"/>
  <c r="F90" i="7"/>
  <c r="K90" i="7" s="1"/>
  <c r="I260" i="7" s="1"/>
  <c r="L260" i="7" s="1"/>
  <c r="F417" i="7" s="1"/>
  <c r="F91" i="7"/>
  <c r="K91" i="7" s="1"/>
  <c r="F92" i="7"/>
  <c r="K92" i="7" s="1"/>
  <c r="I264" i="7" s="1"/>
  <c r="L264" i="7" s="1"/>
  <c r="F419" i="7" s="1"/>
  <c r="F93" i="7"/>
  <c r="K93" i="7" s="1"/>
  <c r="I263" i="7" s="1"/>
  <c r="L263" i="7" s="1"/>
  <c r="F420" i="7" s="1"/>
  <c r="F94" i="7"/>
  <c r="K94" i="7" s="1"/>
  <c r="F95" i="7"/>
  <c r="K95" i="7" s="1"/>
  <c r="I265" i="7" s="1"/>
  <c r="L265" i="7" s="1"/>
  <c r="F422" i="7" s="1"/>
  <c r="F96" i="7"/>
  <c r="K96" i="7" s="1"/>
  <c r="I266" i="7" s="1"/>
  <c r="L266" i="7" s="1"/>
  <c r="F423" i="7" s="1"/>
  <c r="F97" i="7"/>
  <c r="K97" i="7" s="1"/>
  <c r="C12" i="1" s="1"/>
  <c r="F98" i="7"/>
  <c r="K98" i="7" s="1"/>
  <c r="F99" i="7"/>
  <c r="K99" i="7" s="1"/>
  <c r="F100" i="7"/>
  <c r="K100" i="7" s="1"/>
  <c r="F101" i="7"/>
  <c r="K101" i="7" s="1"/>
  <c r="F102" i="7"/>
  <c r="K102" i="7" s="1"/>
  <c r="F103" i="7"/>
  <c r="K103" i="7" s="1"/>
  <c r="F104" i="7"/>
  <c r="K104" i="7" s="1"/>
  <c r="F284" i="7" s="1"/>
  <c r="F105" i="7"/>
  <c r="K105" i="7" s="1"/>
  <c r="I291" i="7" s="1"/>
  <c r="K291" i="7" s="1"/>
  <c r="F33" i="5" s="1"/>
  <c r="F106" i="7"/>
  <c r="K106" i="7" s="1"/>
  <c r="C20" i="5" s="1"/>
  <c r="F107" i="7"/>
  <c r="K107" i="7" s="1"/>
  <c r="C18" i="5" s="1"/>
  <c r="F108" i="7"/>
  <c r="K108" i="7" s="1"/>
  <c r="F286" i="7" s="1"/>
  <c r="F109" i="7"/>
  <c r="K109" i="7" s="1"/>
  <c r="C26" i="5" s="1"/>
  <c r="F110" i="7"/>
  <c r="K110" i="7" s="1"/>
  <c r="C28" i="5" s="1"/>
  <c r="F111" i="7"/>
  <c r="K111" i="7" s="1"/>
  <c r="I285" i="7" s="1"/>
  <c r="L285" i="7" s="1"/>
  <c r="F436" i="7" s="1"/>
  <c r="F112" i="7"/>
  <c r="K112" i="7" s="1"/>
  <c r="F285" i="7" s="1"/>
  <c r="F113" i="7"/>
  <c r="K113" i="7" s="1"/>
  <c r="C30" i="5" s="1"/>
  <c r="F114" i="7"/>
  <c r="K114" i="7" s="1"/>
  <c r="F115" i="7"/>
  <c r="K115" i="7" s="1"/>
  <c r="I286" i="7" s="1"/>
  <c r="L286" i="7" s="1"/>
  <c r="F439" i="7" s="1"/>
  <c r="F116" i="7"/>
  <c r="K116" i="7" s="1"/>
  <c r="F117" i="7"/>
  <c r="K117" i="7" s="1"/>
  <c r="C22" i="5" s="1"/>
  <c r="F118" i="7"/>
  <c r="K118" i="7" s="1"/>
  <c r="F119" i="7"/>
  <c r="K119" i="7" s="1"/>
  <c r="I284" i="7" s="1"/>
  <c r="L284" i="7" s="1"/>
  <c r="F443" i="7" s="1"/>
  <c r="F120" i="7"/>
  <c r="K120" i="7" s="1"/>
  <c r="F121" i="7"/>
  <c r="K121" i="7" s="1"/>
  <c r="F122" i="7"/>
  <c r="K122" i="7" s="1"/>
  <c r="F123" i="7"/>
  <c r="K123" i="7" s="1"/>
  <c r="F124" i="7"/>
  <c r="K124" i="7" s="1"/>
  <c r="C4" i="8" s="1"/>
  <c r="F125" i="7"/>
  <c r="K125" i="7" s="1"/>
  <c r="I315" i="7" s="1"/>
  <c r="F126" i="7"/>
  <c r="K126" i="7" s="1"/>
  <c r="F308" i="7" s="1"/>
  <c r="F127" i="7"/>
  <c r="K127" i="7" s="1"/>
  <c r="C34" i="8" s="1"/>
  <c r="F128" i="7"/>
  <c r="K128" i="7" s="1"/>
  <c r="C20" i="8" s="1"/>
  <c r="F129" i="7"/>
  <c r="K129" i="7" s="1"/>
  <c r="C57" i="8" s="1"/>
  <c r="F130" i="7"/>
  <c r="K130" i="7" s="1"/>
  <c r="F312" i="7" s="1"/>
  <c r="F131" i="7"/>
  <c r="K131" i="7" s="1"/>
  <c r="I303" i="7" s="1"/>
  <c r="F132" i="7"/>
  <c r="K132" i="7" s="1"/>
  <c r="F133" i="7"/>
  <c r="K133" i="7" s="1"/>
  <c r="C65" i="8" s="1"/>
  <c r="F134" i="7"/>
  <c r="K134" i="7" s="1"/>
  <c r="F135" i="7"/>
  <c r="K135" i="7" s="1"/>
  <c r="C26" i="8" s="1"/>
  <c r="F136" i="7"/>
  <c r="K136" i="7" s="1"/>
  <c r="F306" i="7" s="1"/>
  <c r="F137" i="7"/>
  <c r="K137" i="7" s="1"/>
  <c r="I309" i="7" s="1"/>
  <c r="F138" i="7"/>
  <c r="K138" i="7" s="1"/>
  <c r="F314" i="7" s="1"/>
  <c r="F139" i="7"/>
  <c r="K139" i="7" s="1"/>
  <c r="I301" i="7" s="1"/>
  <c r="F140" i="7"/>
  <c r="K140" i="7" s="1"/>
  <c r="C8" i="8" s="1"/>
  <c r="F141" i="7"/>
  <c r="K141" i="7" s="1"/>
  <c r="F142" i="7"/>
  <c r="K142" i="7" s="1"/>
  <c r="F309" i="7" s="1"/>
  <c r="F143" i="7"/>
  <c r="K143" i="7" s="1"/>
  <c r="I306" i="7" s="1"/>
  <c r="F144" i="7"/>
  <c r="K144" i="7" s="1"/>
  <c r="F145" i="7"/>
  <c r="K145" i="7" s="1"/>
  <c r="F146" i="7"/>
  <c r="K146" i="7" s="1"/>
  <c r="F313" i="7" s="1"/>
  <c r="F147" i="7"/>
  <c r="K147" i="7" s="1"/>
  <c r="F148" i="7"/>
  <c r="K148" i="7" s="1"/>
  <c r="C16" i="8" s="1"/>
  <c r="F149" i="7"/>
  <c r="K149" i="7" s="1"/>
  <c r="F150" i="7"/>
  <c r="K150" i="7" s="1"/>
  <c r="C55" i="8" s="1"/>
  <c r="F151" i="7"/>
  <c r="K151" i="7" s="1"/>
  <c r="I304" i="7" s="1"/>
  <c r="F152" i="7"/>
  <c r="K152" i="7" s="1"/>
  <c r="F307" i="7" s="1"/>
  <c r="F153" i="7"/>
  <c r="K153" i="7" s="1"/>
  <c r="C45" i="8" s="1"/>
  <c r="F154" i="7"/>
  <c r="K154" i="7" s="1"/>
  <c r="C71" i="8" s="1"/>
  <c r="F155" i="7"/>
  <c r="K155" i="7" s="1"/>
  <c r="C6" i="8" s="1"/>
  <c r="F156" i="7"/>
  <c r="K156" i="7" s="1"/>
  <c r="F157" i="7"/>
  <c r="K157" i="7" s="1"/>
  <c r="F158" i="7"/>
  <c r="K158" i="7" s="1"/>
  <c r="F159" i="7"/>
  <c r="K159" i="7" s="1"/>
  <c r="F160" i="7"/>
  <c r="K160" i="7" s="1"/>
  <c r="F161" i="7"/>
  <c r="K161" i="7" s="1"/>
  <c r="F162" i="7"/>
  <c r="K162" i="7" s="1"/>
  <c r="F163" i="7"/>
  <c r="K163" i="7" s="1"/>
  <c r="F164" i="7"/>
  <c r="K164" i="7" s="1"/>
  <c r="F165" i="7"/>
  <c r="K165" i="7" s="1"/>
  <c r="F166" i="7"/>
  <c r="K166" i="7" s="1"/>
  <c r="F167" i="7"/>
  <c r="K167" i="7" s="1"/>
  <c r="F168" i="7"/>
  <c r="K168" i="7" s="1"/>
  <c r="F169" i="7"/>
  <c r="K169" i="7" s="1"/>
  <c r="F170" i="7"/>
  <c r="K170" i="7" s="1"/>
  <c r="F171" i="7"/>
  <c r="K171" i="7" s="1"/>
  <c r="F172" i="7"/>
  <c r="K172" i="7" s="1"/>
  <c r="F173" i="7"/>
  <c r="K173" i="7" s="1"/>
  <c r="F174" i="7"/>
  <c r="K174" i="7" s="1"/>
  <c r="F175" i="7"/>
  <c r="K175" i="7" s="1"/>
  <c r="F176" i="7"/>
  <c r="K176" i="7" s="1"/>
  <c r="F177" i="7"/>
  <c r="K177" i="7" s="1"/>
  <c r="F178" i="7"/>
  <c r="K178" i="7" s="1"/>
  <c r="F179" i="7"/>
  <c r="K179" i="7" s="1"/>
  <c r="F180" i="7"/>
  <c r="K180" i="7" s="1"/>
  <c r="F181" i="7"/>
  <c r="K181" i="7" s="1"/>
  <c r="F182" i="7"/>
  <c r="K182" i="7" s="1"/>
  <c r="F183" i="7"/>
  <c r="K183" i="7" s="1"/>
  <c r="F184" i="7"/>
  <c r="K184" i="7" s="1"/>
  <c r="F185" i="7"/>
  <c r="K185" i="7" s="1"/>
  <c r="F186" i="7"/>
  <c r="K186" i="7" s="1"/>
  <c r="F187" i="7"/>
  <c r="K187" i="7" s="1"/>
  <c r="F188" i="7"/>
  <c r="K188" i="7" s="1"/>
  <c r="F189" i="7"/>
  <c r="K189" i="7" s="1"/>
  <c r="F190" i="7"/>
  <c r="K190" i="7" s="1"/>
  <c r="F191" i="7"/>
  <c r="K191" i="7" s="1"/>
  <c r="F192" i="7"/>
  <c r="K192" i="7" s="1"/>
  <c r="F193" i="7"/>
  <c r="K193" i="7" s="1"/>
  <c r="F194" i="7"/>
  <c r="K194" i="7" s="1"/>
  <c r="F195" i="7"/>
  <c r="K195" i="7" s="1"/>
  <c r="F196" i="7"/>
  <c r="K196" i="7" s="1"/>
  <c r="F197" i="7"/>
  <c r="K197" i="7" s="1"/>
  <c r="F198" i="7"/>
  <c r="K198" i="7" s="1"/>
  <c r="F199" i="7"/>
  <c r="K199" i="7" s="1"/>
  <c r="F200" i="7"/>
  <c r="K200" i="7" s="1"/>
  <c r="F201" i="7"/>
  <c r="K201" i="7" s="1"/>
  <c r="F202" i="7"/>
  <c r="K202" i="7" s="1"/>
  <c r="F203" i="7"/>
  <c r="K203" i="7" s="1"/>
  <c r="F4" i="7"/>
  <c r="K4" i="7" s="1"/>
  <c r="G5" i="2" s="1"/>
  <c r="Q2" i="7"/>
  <c r="R331" i="7"/>
  <c r="R330" i="7"/>
  <c r="R329" i="7"/>
  <c r="R328" i="7"/>
  <c r="R327" i="7"/>
  <c r="R326" i="7"/>
  <c r="R325" i="7"/>
  <c r="R324" i="7"/>
  <c r="R323" i="7"/>
  <c r="R322" i="7"/>
  <c r="R321" i="7"/>
  <c r="R320" i="7"/>
  <c r="R319" i="7"/>
  <c r="R318" i="7"/>
  <c r="R317" i="7"/>
  <c r="R316" i="7"/>
  <c r="R315" i="7"/>
  <c r="R314" i="7"/>
  <c r="R313" i="7"/>
  <c r="R312" i="7"/>
  <c r="R311" i="7"/>
  <c r="R310" i="7"/>
  <c r="R309" i="7"/>
  <c r="R308" i="7"/>
  <c r="R307" i="7"/>
  <c r="R306" i="7"/>
  <c r="R305" i="7"/>
  <c r="R304" i="7"/>
  <c r="R303" i="7"/>
  <c r="R302" i="7"/>
  <c r="R301" i="7"/>
  <c r="R300" i="7"/>
  <c r="R283" i="7"/>
  <c r="R282" i="7"/>
  <c r="R281" i="7"/>
  <c r="R280" i="7"/>
  <c r="R279" i="7"/>
  <c r="R278" i="7"/>
  <c r="R277" i="7"/>
  <c r="R276" i="7"/>
  <c r="R275" i="7"/>
  <c r="R274" i="7"/>
  <c r="R273" i="7"/>
  <c r="R272" i="7"/>
  <c r="R271" i="7"/>
  <c r="R270" i="7"/>
  <c r="R269" i="7"/>
  <c r="R268" i="7"/>
  <c r="R267" i="7"/>
  <c r="R266" i="7"/>
  <c r="R265" i="7"/>
  <c r="R264" i="7"/>
  <c r="R263" i="7"/>
  <c r="R262" i="7"/>
  <c r="R261" i="7"/>
  <c r="R260" i="7"/>
  <c r="R259" i="7"/>
  <c r="R258" i="7"/>
  <c r="R257" i="7"/>
  <c r="R256" i="7"/>
  <c r="R255" i="7"/>
  <c r="R254" i="7"/>
  <c r="R253" i="7"/>
  <c r="R252" i="7"/>
  <c r="R251" i="7"/>
  <c r="R250" i="7"/>
  <c r="R249" i="7"/>
  <c r="R248" i="7"/>
  <c r="R247" i="7"/>
  <c r="R246" i="7"/>
  <c r="R245" i="7"/>
  <c r="R244" i="7"/>
  <c r="R243" i="7"/>
  <c r="R242" i="7"/>
  <c r="R241" i="7"/>
  <c r="R240" i="7"/>
  <c r="R239" i="7"/>
  <c r="R238" i="7"/>
  <c r="R237" i="7"/>
  <c r="R236" i="7"/>
  <c r="R235" i="7"/>
  <c r="R234" i="7"/>
  <c r="R233" i="7"/>
  <c r="R232" i="7"/>
  <c r="R231" i="7"/>
  <c r="R230" i="7"/>
  <c r="R229" i="7"/>
  <c r="R228" i="7"/>
  <c r="R227" i="7"/>
  <c r="R226" i="7"/>
  <c r="R225" i="7"/>
  <c r="R224" i="7"/>
  <c r="R223" i="7"/>
  <c r="R222" i="7"/>
  <c r="R221" i="7"/>
  <c r="R220" i="7"/>
  <c r="R219" i="7"/>
  <c r="R218" i="7"/>
  <c r="R217" i="7"/>
  <c r="R216" i="7"/>
  <c r="R215" i="7"/>
  <c r="R214" i="7"/>
  <c r="R213" i="7"/>
  <c r="R212" i="7"/>
  <c r="R211" i="7"/>
  <c r="R210" i="7"/>
  <c r="R209" i="7"/>
  <c r="R208" i="7"/>
  <c r="R207" i="7"/>
  <c r="R206" i="7"/>
  <c r="R205" i="7"/>
  <c r="R204" i="7"/>
  <c r="O330" i="7"/>
  <c r="M107" i="8" s="1"/>
  <c r="P330" i="7"/>
  <c r="L107" i="8" s="1"/>
  <c r="K308" i="7"/>
  <c r="F44" i="8" s="1"/>
  <c r="K320" i="7"/>
  <c r="F326" i="7" s="1"/>
  <c r="K326" i="7"/>
  <c r="F95" i="8" s="1"/>
  <c r="L329" i="7"/>
  <c r="I330" i="7" s="1"/>
  <c r="K330" i="7"/>
  <c r="F449" i="7" s="1"/>
  <c r="O331" i="7"/>
  <c r="M94" i="8" s="1"/>
  <c r="P331" i="7"/>
  <c r="L94" i="8" s="1"/>
  <c r="K331" i="7"/>
  <c r="F447" i="7" s="1"/>
  <c r="O329" i="7"/>
  <c r="J98" i="8" s="1"/>
  <c r="P329" i="7"/>
  <c r="I98" i="8" s="1"/>
  <c r="K315" i="7"/>
  <c r="I323" i="7" s="1"/>
  <c r="K323" i="7"/>
  <c r="I327" i="7" s="1"/>
  <c r="K327" i="7"/>
  <c r="L66" i="8" s="1"/>
  <c r="K329" i="7"/>
  <c r="I97" i="8" s="1"/>
  <c r="O328" i="7"/>
  <c r="J90" i="8" s="1"/>
  <c r="P328" i="7"/>
  <c r="I90" i="8" s="1"/>
  <c r="K300" i="7"/>
  <c r="F5" i="8" s="1"/>
  <c r="K316" i="7"/>
  <c r="F324" i="7" s="1"/>
  <c r="K324" i="7"/>
  <c r="L11" i="8" s="1"/>
  <c r="K328" i="7"/>
  <c r="F331" i="7" s="1"/>
  <c r="K307" i="7"/>
  <c r="I319" i="7" s="1"/>
  <c r="K319" i="7"/>
  <c r="I31" i="8" s="1"/>
  <c r="K325" i="7"/>
  <c r="L27" i="8" s="1"/>
  <c r="L328" i="7"/>
  <c r="I105" i="8" s="1"/>
  <c r="L330" i="7"/>
  <c r="L110" i="8" s="1"/>
  <c r="L331" i="7"/>
  <c r="L101" i="8" s="1"/>
  <c r="N331" i="7"/>
  <c r="H448" i="7" s="1"/>
  <c r="E126" i="7"/>
  <c r="M126" i="7" s="1"/>
  <c r="E308" i="7" s="1"/>
  <c r="M308" i="7"/>
  <c r="E320" i="7" s="1"/>
  <c r="M320" i="7"/>
  <c r="E326" i="7" s="1"/>
  <c r="M326" i="7"/>
  <c r="E329" i="7" s="1"/>
  <c r="N329" i="7"/>
  <c r="H330" i="7" s="1"/>
  <c r="M330" i="7"/>
  <c r="H449" i="7" s="1"/>
  <c r="E127" i="7"/>
  <c r="M127" i="7" s="1"/>
  <c r="H307" i="7" s="1"/>
  <c r="M307" i="7"/>
  <c r="H319" i="7" s="1"/>
  <c r="M319" i="7"/>
  <c r="H325" i="7" s="1"/>
  <c r="M325" i="7"/>
  <c r="H328" i="7" s="1"/>
  <c r="N328" i="7"/>
  <c r="E330" i="7" s="1"/>
  <c r="N330" i="7"/>
  <c r="H450" i="7" s="1"/>
  <c r="E128" i="7"/>
  <c r="M128" i="7" s="1"/>
  <c r="E304" i="7" s="1"/>
  <c r="M304" i="7"/>
  <c r="E318" i="7" s="1"/>
  <c r="M318" i="7"/>
  <c r="E325" i="7" s="1"/>
  <c r="N325" i="7"/>
  <c r="H451" i="7" s="1"/>
  <c r="E129" i="7"/>
  <c r="M129" i="7" s="1"/>
  <c r="H311" i="7" s="1"/>
  <c r="M311" i="7"/>
  <c r="H321" i="7" s="1"/>
  <c r="M321" i="7"/>
  <c r="H326" i="7" s="1"/>
  <c r="N326" i="7"/>
  <c r="H452" i="7" s="1"/>
  <c r="E130" i="7"/>
  <c r="M130" i="7" s="1"/>
  <c r="E312" i="7" s="1"/>
  <c r="M312" i="7"/>
  <c r="E322" i="7" s="1"/>
  <c r="M322" i="7"/>
  <c r="E327" i="7" s="1"/>
  <c r="N327" i="7"/>
  <c r="H453" i="7" s="1"/>
  <c r="E131" i="7"/>
  <c r="M131" i="7" s="1"/>
  <c r="H303" i="7" s="1"/>
  <c r="M303" i="7"/>
  <c r="H317" i="7" s="1"/>
  <c r="M317" i="7"/>
  <c r="H324" i="7" s="1"/>
  <c r="N324" i="7"/>
  <c r="H454" i="7" s="1"/>
  <c r="E132" i="7"/>
  <c r="M132" i="7" s="1"/>
  <c r="E302" i="7" s="1"/>
  <c r="M302" i="7"/>
  <c r="E317" i="7" s="1"/>
  <c r="N317" i="7"/>
  <c r="H455" i="7" s="1"/>
  <c r="E133" i="7"/>
  <c r="M133" i="7" s="1"/>
  <c r="H313" i="7" s="1"/>
  <c r="M313" i="7"/>
  <c r="H322" i="7" s="1"/>
  <c r="N322" i="7"/>
  <c r="H456" i="7" s="1"/>
  <c r="E134" i="7"/>
  <c r="M134" i="7" s="1"/>
  <c r="E310" i="7" s="1"/>
  <c r="M310" i="7"/>
  <c r="E321" i="7" s="1"/>
  <c r="N321" i="7"/>
  <c r="H457" i="7" s="1"/>
  <c r="E135" i="7"/>
  <c r="M135" i="7" s="1"/>
  <c r="H305" i="7" s="1"/>
  <c r="M305" i="7"/>
  <c r="H318" i="7" s="1"/>
  <c r="N318" i="7"/>
  <c r="H458" i="7" s="1"/>
  <c r="E136" i="7"/>
  <c r="M136" i="7" s="1"/>
  <c r="E306" i="7" s="1"/>
  <c r="M306" i="7"/>
  <c r="E319" i="7" s="1"/>
  <c r="N319" i="7"/>
  <c r="H459" i="7" s="1"/>
  <c r="E137" i="7"/>
  <c r="M137" i="7" s="1"/>
  <c r="H309" i="7" s="1"/>
  <c r="M309" i="7"/>
  <c r="H320" i="7" s="1"/>
  <c r="N320" i="7"/>
  <c r="H460" i="7" s="1"/>
  <c r="E138" i="7"/>
  <c r="M138" i="7" s="1"/>
  <c r="E314" i="7" s="1"/>
  <c r="M314" i="7"/>
  <c r="E323" i="7" s="1"/>
  <c r="N323" i="7"/>
  <c r="H461" i="7" s="1"/>
  <c r="E139" i="7"/>
  <c r="M139" i="7" s="1"/>
  <c r="H301" i="7" s="1"/>
  <c r="M301" i="7"/>
  <c r="H316" i="7" s="1"/>
  <c r="N316" i="7"/>
  <c r="H462" i="7" s="1"/>
  <c r="E140" i="7"/>
  <c r="M140" i="7" s="1"/>
  <c r="E301" i="7" s="1"/>
  <c r="N301" i="7"/>
  <c r="H463" i="7" s="1"/>
  <c r="E141" i="7"/>
  <c r="M141" i="7" s="1"/>
  <c r="H314" i="7" s="1"/>
  <c r="N314" i="7"/>
  <c r="H464" i="7" s="1"/>
  <c r="E142" i="7"/>
  <c r="M142" i="7" s="1"/>
  <c r="E309" i="7" s="1"/>
  <c r="N309" i="7"/>
  <c r="H465" i="7" s="1"/>
  <c r="E143" i="7"/>
  <c r="M143" i="7" s="1"/>
  <c r="H306" i="7" s="1"/>
  <c r="N306" i="7"/>
  <c r="H466" i="7" s="1"/>
  <c r="E144" i="7"/>
  <c r="M144" i="7" s="1"/>
  <c r="E305" i="7" s="1"/>
  <c r="N305" i="7"/>
  <c r="H467" i="7" s="1"/>
  <c r="E145" i="7"/>
  <c r="M145" i="7" s="1"/>
  <c r="H310" i="7" s="1"/>
  <c r="N310" i="7"/>
  <c r="H468" i="7" s="1"/>
  <c r="E146" i="7"/>
  <c r="M146" i="7" s="1"/>
  <c r="E313" i="7" s="1"/>
  <c r="N313" i="7"/>
  <c r="H469" i="7" s="1"/>
  <c r="E147" i="7"/>
  <c r="M147" i="7" s="1"/>
  <c r="H302" i="7" s="1"/>
  <c r="N302" i="7"/>
  <c r="H470" i="7" s="1"/>
  <c r="E148" i="7"/>
  <c r="M148" i="7" s="1"/>
  <c r="E303" i="7" s="1"/>
  <c r="N303" i="7"/>
  <c r="H471" i="7" s="1"/>
  <c r="E149" i="7"/>
  <c r="M149" i="7" s="1"/>
  <c r="H312" i="7" s="1"/>
  <c r="N312" i="7"/>
  <c r="H472" i="7" s="1"/>
  <c r="E150" i="7"/>
  <c r="M150" i="7" s="1"/>
  <c r="E311" i="7" s="1"/>
  <c r="N311" i="7"/>
  <c r="H473" i="7" s="1"/>
  <c r="E151" i="7"/>
  <c r="M151" i="7" s="1"/>
  <c r="H304" i="7" s="1"/>
  <c r="N304" i="7"/>
  <c r="H474" i="7" s="1"/>
  <c r="E152" i="7"/>
  <c r="M152" i="7" s="1"/>
  <c r="E307" i="7" s="1"/>
  <c r="N307" i="7"/>
  <c r="H475" i="7" s="1"/>
  <c r="E153" i="7"/>
  <c r="M153" i="7" s="1"/>
  <c r="H308" i="7" s="1"/>
  <c r="N308" i="7"/>
  <c r="H476" i="7" s="1"/>
  <c r="E154" i="7"/>
  <c r="M154" i="7" s="1"/>
  <c r="E315" i="7" s="1"/>
  <c r="N315" i="7"/>
  <c r="H477" i="7" s="1"/>
  <c r="E155" i="7"/>
  <c r="M155" i="7" s="1"/>
  <c r="H300" i="7" s="1"/>
  <c r="N300" i="7"/>
  <c r="H478" i="7" s="1"/>
  <c r="E105" i="7"/>
  <c r="M105" i="7" s="1"/>
  <c r="H291" i="7" s="1"/>
  <c r="M291" i="7" s="1"/>
  <c r="H295" i="7" s="1"/>
  <c r="M295" i="7" s="1"/>
  <c r="H297" i="7" s="1"/>
  <c r="M297" i="7" s="1"/>
  <c r="H299" i="7" s="1"/>
  <c r="N299" i="7" s="1"/>
  <c r="H429" i="7" s="1"/>
  <c r="E106" i="7"/>
  <c r="M106" i="7" s="1"/>
  <c r="E288" i="7" s="1"/>
  <c r="E107" i="7"/>
  <c r="M107" i="7" s="1"/>
  <c r="H287" i="7" s="1"/>
  <c r="M287" i="7" s="1"/>
  <c r="H293" i="7" s="1"/>
  <c r="E108" i="7"/>
  <c r="M108" i="7" s="1"/>
  <c r="E286" i="7" s="1"/>
  <c r="E109" i="7"/>
  <c r="M109" i="7" s="1"/>
  <c r="H289" i="7" s="1"/>
  <c r="M289" i="7" s="1"/>
  <c r="H294" i="7" s="1"/>
  <c r="N294" i="7" s="1"/>
  <c r="H433" i="7" s="1"/>
  <c r="E110" i="7"/>
  <c r="M110" i="7" s="1"/>
  <c r="E290" i="7" s="1"/>
  <c r="E111" i="7"/>
  <c r="M111" i="7" s="1"/>
  <c r="H285" i="7" s="1"/>
  <c r="N285" i="7" s="1"/>
  <c r="H436" i="7" s="1"/>
  <c r="E112" i="7"/>
  <c r="M112" i="7" s="1"/>
  <c r="E285" i="7" s="1"/>
  <c r="E113" i="7"/>
  <c r="M113" i="7" s="1"/>
  <c r="H290" i="7" s="1"/>
  <c r="M290" i="7" s="1"/>
  <c r="E295" i="7" s="1"/>
  <c r="N295" i="7" s="1"/>
  <c r="H434" i="7" s="1"/>
  <c r="E114" i="7"/>
  <c r="M114" i="7" s="1"/>
  <c r="E289" i="7" s="1"/>
  <c r="E115" i="7"/>
  <c r="M115" i="7" s="1"/>
  <c r="H286" i="7" s="1"/>
  <c r="N286" i="7" s="1"/>
  <c r="H439" i="7" s="1"/>
  <c r="E116" i="7"/>
  <c r="M116" i="7" s="1"/>
  <c r="E287" i="7" s="1"/>
  <c r="E117" i="7"/>
  <c r="M117" i="7" s="1"/>
  <c r="H288" i="7" s="1"/>
  <c r="N288" i="7" s="1"/>
  <c r="H441" i="7" s="1"/>
  <c r="E118" i="7"/>
  <c r="M118" i="7" s="1"/>
  <c r="E291" i="7" s="1"/>
  <c r="E119" i="7"/>
  <c r="M119" i="7" s="1"/>
  <c r="H284" i="7" s="1"/>
  <c r="N284" i="7" s="1"/>
  <c r="H443" i="7" s="1"/>
  <c r="E75" i="7"/>
  <c r="M75" i="7" s="1"/>
  <c r="E275" i="7" s="1"/>
  <c r="E76" i="7"/>
  <c r="M76" i="7" s="1"/>
  <c r="E272" i="7" s="1"/>
  <c r="E77" i="7"/>
  <c r="M77" i="7" s="1"/>
  <c r="E271" i="7" s="1"/>
  <c r="E78" i="7"/>
  <c r="M78" i="7" s="1"/>
  <c r="E270" i="7" s="1"/>
  <c r="E79" i="7"/>
  <c r="M79" i="7" s="1"/>
  <c r="E273" i="7" s="1"/>
  <c r="E80" i="7"/>
  <c r="M80" i="7" s="1"/>
  <c r="E274" i="7" s="1"/>
  <c r="E81" i="7"/>
  <c r="M81" i="7" s="1"/>
  <c r="E269" i="7" s="1"/>
  <c r="E82" i="7"/>
  <c r="M82" i="7" s="1"/>
  <c r="E261" i="7" s="1"/>
  <c r="E83" i="7"/>
  <c r="M83" i="7" s="1"/>
  <c r="E266" i="7" s="1"/>
  <c r="E84" i="7"/>
  <c r="M84" i="7" s="1"/>
  <c r="E265" i="7" s="1"/>
  <c r="E85" i="7"/>
  <c r="M85" i="7" s="1"/>
  <c r="E262" i="7" s="1"/>
  <c r="E86" i="7"/>
  <c r="M86" i="7" s="1"/>
  <c r="E263" i="7" s="1"/>
  <c r="E87" i="7"/>
  <c r="M87" i="7" s="1"/>
  <c r="E264" i="7" s="1"/>
  <c r="E88" i="7"/>
  <c r="M88" i="7" s="1"/>
  <c r="E267" i="7" s="1"/>
  <c r="E89" i="7"/>
  <c r="M89" i="7" s="1"/>
  <c r="E260" i="7" s="1"/>
  <c r="E90" i="7"/>
  <c r="M90" i="7" s="1"/>
  <c r="H260" i="7" s="1"/>
  <c r="N260" i="7" s="1"/>
  <c r="H417" i="7" s="1"/>
  <c r="E91" i="7"/>
  <c r="M91" i="7" s="1"/>
  <c r="H267" i="7" s="1"/>
  <c r="N267" i="7" s="1"/>
  <c r="H418" i="7" s="1"/>
  <c r="E92" i="7"/>
  <c r="M92" i="7" s="1"/>
  <c r="H264" i="7" s="1"/>
  <c r="N264" i="7" s="1"/>
  <c r="H419" i="7" s="1"/>
  <c r="E93" i="7"/>
  <c r="M93" i="7" s="1"/>
  <c r="H263" i="7" s="1"/>
  <c r="N263" i="7" s="1"/>
  <c r="H420" i="7" s="1"/>
  <c r="E94" i="7"/>
  <c r="M94" i="7" s="1"/>
  <c r="H262" i="7" s="1"/>
  <c r="N262" i="7" s="1"/>
  <c r="H421" i="7" s="1"/>
  <c r="E95" i="7"/>
  <c r="M95" i="7" s="1"/>
  <c r="H265" i="7" s="1"/>
  <c r="N265" i="7" s="1"/>
  <c r="H422" i="7" s="1"/>
  <c r="E96" i="7"/>
  <c r="M96" i="7" s="1"/>
  <c r="H266" i="7" s="1"/>
  <c r="N266" i="7" s="1"/>
  <c r="H423" i="7" s="1"/>
  <c r="E97" i="7"/>
  <c r="M97" i="7" s="1"/>
  <c r="H261" i="7" s="1"/>
  <c r="N261" i="7" s="1"/>
  <c r="H424" i="7" s="1"/>
  <c r="E35" i="7"/>
  <c r="M35" i="7" s="1"/>
  <c r="H235" i="7" s="1"/>
  <c r="M235" i="7" s="1"/>
  <c r="H239" i="7" s="1"/>
  <c r="M239" i="7" s="1"/>
  <c r="H241" i="7" s="1"/>
  <c r="E36" i="7"/>
  <c r="M36" i="7" s="1"/>
  <c r="E232" i="7" s="1"/>
  <c r="E37" i="7"/>
  <c r="M37" i="7" s="1"/>
  <c r="H231" i="7" s="1"/>
  <c r="M231" i="7" s="1"/>
  <c r="H237" i="7" s="1"/>
  <c r="E38" i="7"/>
  <c r="M38" i="7" s="1"/>
  <c r="E230" i="7" s="1"/>
  <c r="E39" i="7"/>
  <c r="M39" i="7" s="1"/>
  <c r="H233" i="7" s="1"/>
  <c r="M233" i="7" s="1"/>
  <c r="H238" i="7" s="1"/>
  <c r="E40" i="7"/>
  <c r="M40" i="7" s="1"/>
  <c r="E234" i="7" s="1"/>
  <c r="E41" i="7"/>
  <c r="M41" i="7" s="1"/>
  <c r="H229" i="7" s="1"/>
  <c r="M229" i="7" s="1"/>
  <c r="H236" i="7" s="1"/>
  <c r="E42" i="7"/>
  <c r="M42" i="7" s="1"/>
  <c r="E229" i="7" s="1"/>
  <c r="E43" i="7"/>
  <c r="M43" i="7" s="1"/>
  <c r="H234" i="7" s="1"/>
  <c r="N234" i="7" s="1"/>
  <c r="H372" i="7" s="1"/>
  <c r="E44" i="7"/>
  <c r="M44" i="7" s="1"/>
  <c r="E233" i="7" s="1"/>
  <c r="E45" i="7"/>
  <c r="M45" i="7" s="1"/>
  <c r="H230" i="7" s="1"/>
  <c r="N230" i="7" s="1"/>
  <c r="H374" i="7" s="1"/>
  <c r="E46" i="7"/>
  <c r="M46" i="7" s="1"/>
  <c r="E231" i="7" s="1"/>
  <c r="E47" i="7"/>
  <c r="M47" i="7" s="1"/>
  <c r="H232" i="7" s="1"/>
  <c r="N232" i="7" s="1"/>
  <c r="H376" i="7" s="1"/>
  <c r="E48" i="7"/>
  <c r="M48" i="7" s="1"/>
  <c r="E235" i="7" s="1"/>
  <c r="E49" i="7"/>
  <c r="M49" i="7" s="1"/>
  <c r="H228" i="7" s="1"/>
  <c r="E55" i="7"/>
  <c r="M55" i="7" s="1"/>
  <c r="H251" i="7" s="1"/>
  <c r="M251" i="7" s="1"/>
  <c r="H255" i="7" s="1"/>
  <c r="M255" i="7" s="1"/>
  <c r="H257" i="7" s="1"/>
  <c r="M257" i="7" s="1"/>
  <c r="H259" i="7" s="1"/>
  <c r="E56" i="7"/>
  <c r="M56" i="7" s="1"/>
  <c r="E248" i="7" s="1"/>
  <c r="E57" i="7"/>
  <c r="M57" i="7" s="1"/>
  <c r="H247" i="7" s="1"/>
  <c r="M247" i="7" s="1"/>
  <c r="H253" i="7" s="1"/>
  <c r="M253" i="7" s="1"/>
  <c r="H256" i="7" s="1"/>
  <c r="E58" i="7"/>
  <c r="M58" i="7" s="1"/>
  <c r="E246" i="7" s="1"/>
  <c r="E59" i="7"/>
  <c r="M59" i="7" s="1"/>
  <c r="H249" i="7" s="1"/>
  <c r="E60" i="7"/>
  <c r="M60" i="7" s="1"/>
  <c r="E250" i="7" s="1"/>
  <c r="E61" i="7"/>
  <c r="M61" i="7" s="1"/>
  <c r="H245" i="7" s="1"/>
  <c r="E62" i="7"/>
  <c r="M62" i="7" s="1"/>
  <c r="E245" i="7" s="1"/>
  <c r="E63" i="7"/>
  <c r="M63" i="7" s="1"/>
  <c r="H250" i="7" s="1"/>
  <c r="N250" i="7" s="1"/>
  <c r="H391" i="7" s="1"/>
  <c r="E64" i="7"/>
  <c r="M64" i="7" s="1"/>
  <c r="E249" i="7" s="1"/>
  <c r="E65" i="7"/>
  <c r="M65" i="7" s="1"/>
  <c r="H246" i="7" s="1"/>
  <c r="N246" i="7" s="1"/>
  <c r="H393" i="7" s="1"/>
  <c r="E66" i="7"/>
  <c r="M66" i="7" s="1"/>
  <c r="E247" i="7" s="1"/>
  <c r="N247" i="7" s="1"/>
  <c r="H394" i="7" s="1"/>
  <c r="E67" i="7"/>
  <c r="M67" i="7" s="1"/>
  <c r="H248" i="7" s="1"/>
  <c r="N248" i="7" s="1"/>
  <c r="H395" i="7" s="1"/>
  <c r="E68" i="7"/>
  <c r="M68" i="7" s="1"/>
  <c r="E251" i="7" s="1"/>
  <c r="E69" i="7"/>
  <c r="M69" i="7" s="1"/>
  <c r="H244" i="7" s="1"/>
  <c r="M331" i="7"/>
  <c r="H447" i="7" s="1"/>
  <c r="E104" i="7"/>
  <c r="M104" i="7" s="1"/>
  <c r="E284" i="7" s="1"/>
  <c r="E74" i="7"/>
  <c r="M74" i="7" s="1"/>
  <c r="E268" i="7" s="1"/>
  <c r="E54" i="7"/>
  <c r="M54" i="7" s="1"/>
  <c r="E244" i="7" s="1"/>
  <c r="E34" i="7"/>
  <c r="M34" i="7" s="1"/>
  <c r="E228" i="7" s="1"/>
  <c r="E5" i="7"/>
  <c r="M5" i="7" s="1"/>
  <c r="E219" i="7" s="1"/>
  <c r="E6" i="7"/>
  <c r="M6" i="7" s="1"/>
  <c r="E216" i="7" s="1"/>
  <c r="E7" i="7"/>
  <c r="M7" i="7" s="1"/>
  <c r="E215" i="7" s="1"/>
  <c r="E8" i="7"/>
  <c r="M8" i="7" s="1"/>
  <c r="E214" i="7" s="1"/>
  <c r="E9" i="7"/>
  <c r="M9" i="7" s="1"/>
  <c r="E217" i="7" s="1"/>
  <c r="E10" i="7"/>
  <c r="M10" i="7" s="1"/>
  <c r="E218" i="7" s="1"/>
  <c r="E11" i="7"/>
  <c r="M11" i="7" s="1"/>
  <c r="E213" i="7" s="1"/>
  <c r="E12" i="7"/>
  <c r="M12" i="7" s="1"/>
  <c r="E205" i="7" s="1"/>
  <c r="E27" i="7"/>
  <c r="M27" i="7" s="1"/>
  <c r="H205" i="7" s="1"/>
  <c r="M205" i="7" s="1"/>
  <c r="H213" i="7" s="1"/>
  <c r="M213" i="7" s="1"/>
  <c r="H220" i="7" s="1"/>
  <c r="E13" i="7"/>
  <c r="M13" i="7" s="1"/>
  <c r="E210" i="7" s="1"/>
  <c r="E14" i="7"/>
  <c r="M14" i="7" s="1"/>
  <c r="E209" i="7" s="1"/>
  <c r="E15" i="7"/>
  <c r="M15" i="7" s="1"/>
  <c r="E206" i="7" s="1"/>
  <c r="E16" i="7"/>
  <c r="M16" i="7" s="1"/>
  <c r="E207" i="7" s="1"/>
  <c r="E17" i="7"/>
  <c r="M17" i="7" s="1"/>
  <c r="E208" i="7" s="1"/>
  <c r="E18" i="7"/>
  <c r="M18" i="7" s="1"/>
  <c r="E211" i="7" s="1"/>
  <c r="E19" i="7"/>
  <c r="M19" i="7" s="1"/>
  <c r="E204" i="7" s="1"/>
  <c r="E20" i="7"/>
  <c r="M20" i="7" s="1"/>
  <c r="H204" i="7" s="1"/>
  <c r="M204" i="7" s="1"/>
  <c r="H212" i="7" s="1"/>
  <c r="N212" i="7" s="1"/>
  <c r="H351" i="7" s="1"/>
  <c r="E21" i="7"/>
  <c r="M21" i="7" s="1"/>
  <c r="H211" i="7" s="1"/>
  <c r="M211" i="7" s="1"/>
  <c r="H219" i="7" s="1"/>
  <c r="N219" i="7" s="1"/>
  <c r="H350" i="7" s="1"/>
  <c r="E22" i="7"/>
  <c r="M22" i="7" s="1"/>
  <c r="H208" i="7" s="1"/>
  <c r="M208" i="7" s="1"/>
  <c r="H216" i="7" s="1"/>
  <c r="E23" i="7"/>
  <c r="M23" i="7" s="1"/>
  <c r="H207" i="7" s="1"/>
  <c r="N207" i="7" s="1"/>
  <c r="H355" i="7" s="1"/>
  <c r="E24" i="7"/>
  <c r="M24" i="7" s="1"/>
  <c r="H206" i="7" s="1"/>
  <c r="M206" i="7" s="1"/>
  <c r="H214" i="7" s="1"/>
  <c r="E25" i="7"/>
  <c r="M25" i="7" s="1"/>
  <c r="H209" i="7" s="1"/>
  <c r="M209" i="7" s="1"/>
  <c r="H217" i="7" s="1"/>
  <c r="M217" i="7" s="1"/>
  <c r="H222" i="7" s="1"/>
  <c r="E26" i="7"/>
  <c r="M26" i="7" s="1"/>
  <c r="H210" i="7" s="1"/>
  <c r="M210" i="7" s="1"/>
  <c r="H218" i="7" s="1"/>
  <c r="K304" i="7"/>
  <c r="F318" i="7" s="1"/>
  <c r="K318" i="7"/>
  <c r="F325" i="7" s="1"/>
  <c r="L325" i="7"/>
  <c r="F451" i="7" s="1"/>
  <c r="K311" i="7"/>
  <c r="I321" i="7" s="1"/>
  <c r="K321" i="7"/>
  <c r="I54" i="8" s="1"/>
  <c r="L326" i="7"/>
  <c r="F452" i="7" s="1"/>
  <c r="K312" i="7"/>
  <c r="F322" i="7" s="1"/>
  <c r="K322" i="7"/>
  <c r="I62" i="8" s="1"/>
  <c r="L327" i="7"/>
  <c r="F453" i="7" s="1"/>
  <c r="K303" i="7"/>
  <c r="I317" i="7" s="1"/>
  <c r="K317" i="7"/>
  <c r="I15" i="8" s="1"/>
  <c r="L324" i="7"/>
  <c r="F454" i="7" s="1"/>
  <c r="K302" i="7"/>
  <c r="F13" i="8" s="1"/>
  <c r="L317" i="7"/>
  <c r="F455" i="7" s="1"/>
  <c r="K313" i="7"/>
  <c r="F64" i="8" s="1"/>
  <c r="L322" i="7"/>
  <c r="F456" i="7" s="1"/>
  <c r="K310" i="7"/>
  <c r="F321" i="7" s="1"/>
  <c r="L321" i="7"/>
  <c r="F457" i="7" s="1"/>
  <c r="K305" i="7"/>
  <c r="F25" i="8" s="1"/>
  <c r="L318" i="7"/>
  <c r="F458" i="7" s="1"/>
  <c r="K306" i="7"/>
  <c r="F319" i="7" s="1"/>
  <c r="L319" i="7"/>
  <c r="F459" i="7" s="1"/>
  <c r="K309" i="7"/>
  <c r="F48" i="8" s="1"/>
  <c r="L320" i="7"/>
  <c r="F460" i="7" s="1"/>
  <c r="K314" i="7"/>
  <c r="F68" i="8" s="1"/>
  <c r="L323" i="7"/>
  <c r="F461" i="7" s="1"/>
  <c r="K301" i="7"/>
  <c r="I316" i="7" s="1"/>
  <c r="L316" i="7"/>
  <c r="F462" i="7" s="1"/>
  <c r="L301" i="7"/>
  <c r="F463" i="7" s="1"/>
  <c r="L314" i="7"/>
  <c r="F464" i="7" s="1"/>
  <c r="L309" i="7"/>
  <c r="F465" i="7" s="1"/>
  <c r="L306" i="7"/>
  <c r="F466" i="7" s="1"/>
  <c r="L305" i="7"/>
  <c r="F467" i="7" s="1"/>
  <c r="L310" i="7"/>
  <c r="F468" i="7" s="1"/>
  <c r="L313" i="7"/>
  <c r="F469" i="7" s="1"/>
  <c r="L302" i="7"/>
  <c r="F470" i="7" s="1"/>
  <c r="L303" i="7"/>
  <c r="F471" i="7" s="1"/>
  <c r="L312" i="7"/>
  <c r="F472" i="7" s="1"/>
  <c r="L311" i="7"/>
  <c r="F473" i="7" s="1"/>
  <c r="L304" i="7"/>
  <c r="F474" i="7" s="1"/>
  <c r="L307" i="7"/>
  <c r="F475" i="7" s="1"/>
  <c r="L308" i="7"/>
  <c r="F476" i="7" s="1"/>
  <c r="L315" i="7"/>
  <c r="F477" i="7" s="1"/>
  <c r="L300" i="7"/>
  <c r="F478" i="7" s="1"/>
  <c r="E4" i="7"/>
  <c r="M4" i="7" s="1"/>
  <c r="E212" i="7" s="1"/>
  <c r="P300" i="7"/>
  <c r="F6" i="8" s="1"/>
  <c r="P301" i="7"/>
  <c r="F10" i="8" s="1"/>
  <c r="P302" i="7"/>
  <c r="F14" i="8" s="1"/>
  <c r="P303" i="7"/>
  <c r="F18" i="8" s="1"/>
  <c r="P304" i="7"/>
  <c r="F22" i="8" s="1"/>
  <c r="P305" i="7"/>
  <c r="F26" i="8" s="1"/>
  <c r="P306" i="7"/>
  <c r="F30" i="8" s="1"/>
  <c r="P307" i="7"/>
  <c r="F34" i="8" s="1"/>
  <c r="P308" i="7"/>
  <c r="F45" i="8" s="1"/>
  <c r="P309" i="7"/>
  <c r="F49" i="8" s="1"/>
  <c r="P310" i="7"/>
  <c r="F53" i="8" s="1"/>
  <c r="P311" i="7"/>
  <c r="F57" i="8" s="1"/>
  <c r="P312" i="7"/>
  <c r="F61" i="8" s="1"/>
  <c r="P313" i="7"/>
  <c r="F65" i="8" s="1"/>
  <c r="P314" i="7"/>
  <c r="F69" i="8" s="1"/>
  <c r="P315" i="7"/>
  <c r="F73" i="8" s="1"/>
  <c r="P316" i="7"/>
  <c r="I8" i="8" s="1"/>
  <c r="P317" i="7"/>
  <c r="I16" i="8" s="1"/>
  <c r="P318" i="7"/>
  <c r="I24" i="8" s="1"/>
  <c r="P319" i="7"/>
  <c r="I32" i="8" s="1"/>
  <c r="P320" i="7"/>
  <c r="I47" i="8" s="1"/>
  <c r="P321" i="7"/>
  <c r="I55" i="8" s="1"/>
  <c r="P322" i="7"/>
  <c r="I63" i="8"/>
  <c r="P323" i="7"/>
  <c r="I71" i="8" s="1"/>
  <c r="P324" i="7"/>
  <c r="L12" i="8" s="1"/>
  <c r="P325" i="7"/>
  <c r="L28" i="8" s="1"/>
  <c r="P326" i="7"/>
  <c r="L51" i="8" s="1"/>
  <c r="P327" i="7"/>
  <c r="L67" i="8" s="1"/>
  <c r="O300" i="7"/>
  <c r="G6" i="8" s="1"/>
  <c r="O301" i="7"/>
  <c r="G10" i="8" s="1"/>
  <c r="O302" i="7"/>
  <c r="G14" i="8" s="1"/>
  <c r="O303" i="7"/>
  <c r="G18" i="8" s="1"/>
  <c r="O304" i="7"/>
  <c r="G22" i="8" s="1"/>
  <c r="O305" i="7"/>
  <c r="G26" i="8" s="1"/>
  <c r="O306" i="7"/>
  <c r="G30" i="8" s="1"/>
  <c r="O307" i="7"/>
  <c r="G34" i="8" s="1"/>
  <c r="O308" i="7"/>
  <c r="G45" i="8" s="1"/>
  <c r="O309" i="7"/>
  <c r="G49" i="8" s="1"/>
  <c r="O310" i="7"/>
  <c r="G53" i="8" s="1"/>
  <c r="O311" i="7"/>
  <c r="G57" i="8" s="1"/>
  <c r="O312" i="7"/>
  <c r="G61" i="8" s="1"/>
  <c r="O313" i="7"/>
  <c r="G65" i="8" s="1"/>
  <c r="O314" i="7"/>
  <c r="G69" i="8" s="1"/>
  <c r="O315" i="7"/>
  <c r="G73" i="8" s="1"/>
  <c r="O316" i="7"/>
  <c r="J8" i="8" s="1"/>
  <c r="O317" i="7"/>
  <c r="J16" i="8" s="1"/>
  <c r="O318" i="7"/>
  <c r="J24" i="8" s="1"/>
  <c r="O319" i="7"/>
  <c r="J32" i="8" s="1"/>
  <c r="O320" i="7"/>
  <c r="J47" i="8" s="1"/>
  <c r="O321" i="7"/>
  <c r="J55" i="8" s="1"/>
  <c r="O322" i="7"/>
  <c r="J63" i="8" s="1"/>
  <c r="O323" i="7"/>
  <c r="J71" i="8" s="1"/>
  <c r="O324" i="7"/>
  <c r="M12" i="8" s="1"/>
  <c r="O325" i="7"/>
  <c r="M28" i="8" s="1"/>
  <c r="O326" i="7"/>
  <c r="M51" i="8" s="1"/>
  <c r="O327" i="7"/>
  <c r="M67" i="8" s="1"/>
  <c r="E125" i="7"/>
  <c r="M125" i="7" s="1"/>
  <c r="H315" i="7" s="1"/>
  <c r="M315" i="7"/>
  <c r="H323" i="7" s="1"/>
  <c r="M323" i="7"/>
  <c r="H327" i="7" s="1"/>
  <c r="M327" i="7"/>
  <c r="H329" i="7" s="1"/>
  <c r="M329" i="7"/>
  <c r="H331" i="7" s="1"/>
  <c r="E124" i="7"/>
  <c r="M124" i="7" s="1"/>
  <c r="E300" i="7" s="1"/>
  <c r="M300" i="7"/>
  <c r="E316" i="7" s="1"/>
  <c r="M316" i="7"/>
  <c r="E324" i="7" s="1"/>
  <c r="M324" i="7"/>
  <c r="E328" i="7" s="1"/>
  <c r="M328" i="7"/>
  <c r="E331" i="7" s="1"/>
  <c r="M20" i="5"/>
  <c r="M37" i="5"/>
  <c r="J32" i="5"/>
  <c r="J24" i="5"/>
  <c r="I16" i="5"/>
  <c r="J8" i="5"/>
  <c r="G34" i="5"/>
  <c r="F34" i="5"/>
  <c r="G22" i="5"/>
  <c r="F10" i="5"/>
  <c r="O281" i="7"/>
  <c r="K58" i="1" s="1"/>
  <c r="P281" i="7"/>
  <c r="J58" i="1" s="1"/>
  <c r="O280" i="7"/>
  <c r="K50" i="1" s="1"/>
  <c r="P280" i="7"/>
  <c r="J50" i="1" s="1"/>
  <c r="O282" i="7"/>
  <c r="N66" i="1" s="1"/>
  <c r="P282" i="7"/>
  <c r="M66" i="1" s="1"/>
  <c r="O283" i="7"/>
  <c r="N54" i="1" s="1"/>
  <c r="P283" i="7"/>
  <c r="M54" i="1" s="1"/>
  <c r="O279" i="7"/>
  <c r="N33" i="1" s="1"/>
  <c r="P279" i="7"/>
  <c r="M33" i="1" s="1"/>
  <c r="O278" i="7"/>
  <c r="N25" i="1" s="1"/>
  <c r="P278" i="7"/>
  <c r="M25" i="1" s="1"/>
  <c r="O277" i="7"/>
  <c r="N17" i="1" s="1"/>
  <c r="P277" i="7"/>
  <c r="M17" i="1" s="1"/>
  <c r="O276" i="7"/>
  <c r="N9" i="1" s="1"/>
  <c r="P276" i="7"/>
  <c r="M9" i="1" s="1"/>
  <c r="O275" i="7"/>
  <c r="K35" i="1" s="1"/>
  <c r="P275" i="7"/>
  <c r="J35" i="1" s="1"/>
  <c r="O274" i="7"/>
  <c r="K31" i="1" s="1"/>
  <c r="P274" i="7"/>
  <c r="J31" i="1" s="1"/>
  <c r="O273" i="7"/>
  <c r="K27" i="1" s="1"/>
  <c r="P273" i="7"/>
  <c r="J27" i="1" s="1"/>
  <c r="O272" i="7"/>
  <c r="K23" i="1" s="1"/>
  <c r="P272" i="7"/>
  <c r="J23" i="1" s="1"/>
  <c r="O271" i="7"/>
  <c r="K19" i="1" s="1"/>
  <c r="P271" i="7"/>
  <c r="J19" i="1" s="1"/>
  <c r="O270" i="7"/>
  <c r="K15" i="1" s="1"/>
  <c r="P270" i="7"/>
  <c r="J15" i="1" s="1"/>
  <c r="O269" i="7"/>
  <c r="K11" i="1" s="1"/>
  <c r="P269" i="7"/>
  <c r="J11" i="1" s="1"/>
  <c r="O268" i="7"/>
  <c r="K7" i="1" s="1"/>
  <c r="P268" i="7"/>
  <c r="J7" i="1" s="1"/>
  <c r="O267" i="7"/>
  <c r="H36" i="1" s="1"/>
  <c r="P267" i="7"/>
  <c r="G36" i="1" s="1"/>
  <c r="O266" i="7"/>
  <c r="H32" i="1" s="1"/>
  <c r="P266" i="7"/>
  <c r="G32" i="1" s="1"/>
  <c r="O265" i="7"/>
  <c r="H28" i="1" s="1"/>
  <c r="P265" i="7"/>
  <c r="G28" i="1" s="1"/>
  <c r="O264" i="7"/>
  <c r="H24" i="1" s="1"/>
  <c r="P264" i="7"/>
  <c r="G24" i="1" s="1"/>
  <c r="O263" i="7"/>
  <c r="H20" i="1" s="1"/>
  <c r="P263" i="7"/>
  <c r="G20" i="1" s="1"/>
  <c r="O262" i="7"/>
  <c r="H16" i="1" s="1"/>
  <c r="P262" i="7"/>
  <c r="G16" i="1" s="1"/>
  <c r="O261" i="7"/>
  <c r="H12" i="1" s="1"/>
  <c r="P261" i="7"/>
  <c r="G12" i="1" s="1"/>
  <c r="O260" i="7"/>
  <c r="H8" i="1" s="1"/>
  <c r="P260" i="7"/>
  <c r="G8" i="1" s="1"/>
  <c r="I32" i="4"/>
  <c r="F34" i="4"/>
  <c r="F18" i="4"/>
  <c r="F34" i="3"/>
  <c r="F26" i="3"/>
  <c r="G18" i="3"/>
  <c r="K58" i="2"/>
  <c r="J58" i="2"/>
  <c r="K50" i="2"/>
  <c r="O222" i="7"/>
  <c r="N25" i="2" s="1"/>
  <c r="P222" i="7"/>
  <c r="M25" i="2" s="1"/>
  <c r="O221" i="7"/>
  <c r="N17" i="2" s="1"/>
  <c r="P221" i="7"/>
  <c r="M17" i="2" s="1"/>
  <c r="O220" i="7"/>
  <c r="N9" i="2" s="1"/>
  <c r="P220" i="7"/>
  <c r="M9" i="2" s="1"/>
  <c r="O219" i="7"/>
  <c r="K35" i="2" s="1"/>
  <c r="P219" i="7"/>
  <c r="J35" i="2" s="1"/>
  <c r="O218" i="7"/>
  <c r="K31" i="2" s="1"/>
  <c r="P218" i="7"/>
  <c r="J31" i="2" s="1"/>
  <c r="O217" i="7"/>
  <c r="K27" i="2" s="1"/>
  <c r="P217" i="7"/>
  <c r="J27" i="2" s="1"/>
  <c r="O216" i="7"/>
  <c r="K23" i="2" s="1"/>
  <c r="P216" i="7"/>
  <c r="J23" i="2" s="1"/>
  <c r="O215" i="7"/>
  <c r="K19" i="2" s="1"/>
  <c r="P215" i="7"/>
  <c r="J19" i="2" s="1"/>
  <c r="O214" i="7"/>
  <c r="K15" i="2" s="1"/>
  <c r="P214" i="7"/>
  <c r="J15" i="2" s="1"/>
  <c r="O213" i="7"/>
  <c r="K11" i="2" s="1"/>
  <c r="P213" i="7"/>
  <c r="J11" i="2" s="1"/>
  <c r="O212" i="7"/>
  <c r="K7" i="2" s="1"/>
  <c r="P212" i="7"/>
  <c r="J7" i="2" s="1"/>
  <c r="O211" i="7"/>
  <c r="H36" i="2" s="1"/>
  <c r="P211" i="7"/>
  <c r="G36" i="2" s="1"/>
  <c r="O210" i="7"/>
  <c r="H32" i="2" s="1"/>
  <c r="P210" i="7"/>
  <c r="G32" i="2" s="1"/>
  <c r="O209" i="7"/>
  <c r="H28" i="2" s="1"/>
  <c r="P209" i="7"/>
  <c r="G28" i="2" s="1"/>
  <c r="O208" i="7"/>
  <c r="H24" i="2" s="1"/>
  <c r="P208" i="7"/>
  <c r="G24" i="2" s="1"/>
  <c r="O207" i="7"/>
  <c r="H20" i="2" s="1"/>
  <c r="P207" i="7"/>
  <c r="G20" i="2" s="1"/>
  <c r="O206" i="7"/>
  <c r="H16" i="2" s="1"/>
  <c r="P206" i="7"/>
  <c r="G16" i="2" s="1"/>
  <c r="O205" i="7"/>
  <c r="H12" i="2" s="1"/>
  <c r="P205" i="7"/>
  <c r="G12" i="2" s="1"/>
  <c r="O204" i="7"/>
  <c r="H8" i="2" s="1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E28" i="7"/>
  <c r="M28" i="7" s="1"/>
  <c r="E29" i="7"/>
  <c r="M29" i="7" s="1"/>
  <c r="E30" i="7"/>
  <c r="M30" i="7" s="1"/>
  <c r="E31" i="7"/>
  <c r="M31" i="7" s="1"/>
  <c r="E32" i="7"/>
  <c r="M32" i="7" s="1"/>
  <c r="E33" i="7"/>
  <c r="M33" i="7" s="1"/>
  <c r="E50" i="7"/>
  <c r="M50" i="7" s="1"/>
  <c r="E51" i="7"/>
  <c r="M51" i="7" s="1"/>
  <c r="E52" i="7"/>
  <c r="M52" i="7" s="1"/>
  <c r="E53" i="7"/>
  <c r="M53" i="7" s="1"/>
  <c r="E70" i="7"/>
  <c r="M70" i="7" s="1"/>
  <c r="E71" i="7"/>
  <c r="M71" i="7" s="1"/>
  <c r="E72" i="7"/>
  <c r="M72" i="7" s="1"/>
  <c r="E73" i="7"/>
  <c r="M73" i="7" s="1"/>
  <c r="E98" i="7"/>
  <c r="M98" i="7" s="1"/>
  <c r="E99" i="7"/>
  <c r="M99" i="7" s="1"/>
  <c r="E100" i="7"/>
  <c r="M100" i="7" s="1"/>
  <c r="E101" i="7"/>
  <c r="M101" i="7" s="1"/>
  <c r="E102" i="7"/>
  <c r="M102" i="7" s="1"/>
  <c r="E103" i="7"/>
  <c r="M103" i="7" s="1"/>
  <c r="E120" i="7"/>
  <c r="M120" i="7" s="1"/>
  <c r="E121" i="7"/>
  <c r="M121" i="7" s="1"/>
  <c r="E122" i="7"/>
  <c r="M122" i="7" s="1"/>
  <c r="E123" i="7"/>
  <c r="M123" i="7" s="1"/>
  <c r="E156" i="7"/>
  <c r="M156" i="7" s="1"/>
  <c r="E157" i="7"/>
  <c r="M157" i="7" s="1"/>
  <c r="E158" i="7"/>
  <c r="M158" i="7" s="1"/>
  <c r="E159" i="7"/>
  <c r="M159" i="7" s="1"/>
  <c r="E160" i="7"/>
  <c r="M160" i="7" s="1"/>
  <c r="E161" i="7"/>
  <c r="M161" i="7" s="1"/>
  <c r="E162" i="7"/>
  <c r="M162" i="7" s="1"/>
  <c r="E163" i="7"/>
  <c r="M163" i="7" s="1"/>
  <c r="E164" i="7"/>
  <c r="M164" i="7" s="1"/>
  <c r="E165" i="7"/>
  <c r="M165" i="7" s="1"/>
  <c r="E166" i="7"/>
  <c r="M166" i="7" s="1"/>
  <c r="E167" i="7"/>
  <c r="M167" i="7" s="1"/>
  <c r="E168" i="7"/>
  <c r="M168" i="7" s="1"/>
  <c r="E169" i="7"/>
  <c r="M169" i="7" s="1"/>
  <c r="E170" i="7"/>
  <c r="M170" i="7" s="1"/>
  <c r="E171" i="7"/>
  <c r="M171" i="7" s="1"/>
  <c r="E172" i="7"/>
  <c r="M172" i="7" s="1"/>
  <c r="E173" i="7"/>
  <c r="M173" i="7" s="1"/>
  <c r="E174" i="7"/>
  <c r="M174" i="7" s="1"/>
  <c r="E175" i="7"/>
  <c r="M175" i="7" s="1"/>
  <c r="E176" i="7"/>
  <c r="M176" i="7" s="1"/>
  <c r="E177" i="7"/>
  <c r="M177" i="7" s="1"/>
  <c r="E178" i="7"/>
  <c r="M178" i="7" s="1"/>
  <c r="E179" i="7"/>
  <c r="M179" i="7" s="1"/>
  <c r="E180" i="7"/>
  <c r="M180" i="7" s="1"/>
  <c r="E181" i="7"/>
  <c r="M181" i="7" s="1"/>
  <c r="E182" i="7"/>
  <c r="M182" i="7" s="1"/>
  <c r="E183" i="7"/>
  <c r="M183" i="7" s="1"/>
  <c r="E184" i="7"/>
  <c r="M184" i="7" s="1"/>
  <c r="E185" i="7"/>
  <c r="M185" i="7" s="1"/>
  <c r="E186" i="7"/>
  <c r="M186" i="7" s="1"/>
  <c r="E187" i="7"/>
  <c r="M187" i="7" s="1"/>
  <c r="E188" i="7"/>
  <c r="M188" i="7" s="1"/>
  <c r="E189" i="7"/>
  <c r="M189" i="7" s="1"/>
  <c r="E190" i="7"/>
  <c r="M190" i="7" s="1"/>
  <c r="E191" i="7"/>
  <c r="M191" i="7" s="1"/>
  <c r="E192" i="7"/>
  <c r="M192" i="7" s="1"/>
  <c r="E193" i="7"/>
  <c r="M193" i="7" s="1"/>
  <c r="E194" i="7"/>
  <c r="M194" i="7" s="1"/>
  <c r="E195" i="7"/>
  <c r="M195" i="7" s="1"/>
  <c r="E196" i="7"/>
  <c r="M196" i="7" s="1"/>
  <c r="E197" i="7"/>
  <c r="M197" i="7" s="1"/>
  <c r="E198" i="7"/>
  <c r="M198" i="7" s="1"/>
  <c r="E199" i="7"/>
  <c r="M199" i="7" s="1"/>
  <c r="E200" i="7"/>
  <c r="M200" i="7" s="1"/>
  <c r="E201" i="7"/>
  <c r="M201" i="7" s="1"/>
  <c r="E202" i="7"/>
  <c r="M202" i="7" s="1"/>
  <c r="E203" i="7"/>
  <c r="M203" i="7" s="1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N4" i="7"/>
  <c r="L4" i="7"/>
  <c r="I209" i="7" l="1"/>
  <c r="K209" i="7" s="1"/>
  <c r="I217" i="7" s="1"/>
  <c r="K208" i="7"/>
  <c r="G23" i="2" s="1"/>
  <c r="L210" i="7"/>
  <c r="F358" i="7" s="1"/>
  <c r="M246" i="7"/>
  <c r="E253" i="7" s="1"/>
  <c r="N253" i="7" s="1"/>
  <c r="H386" i="7" s="1"/>
  <c r="M267" i="7"/>
  <c r="H275" i="7" s="1"/>
  <c r="N275" i="7" s="1"/>
  <c r="H415" i="7" s="1"/>
  <c r="C26" i="2"/>
  <c r="F232" i="7"/>
  <c r="F274" i="7"/>
  <c r="C12" i="5"/>
  <c r="C32" i="1"/>
  <c r="C24" i="1"/>
  <c r="F267" i="7"/>
  <c r="K264" i="7"/>
  <c r="I272" i="7" s="1"/>
  <c r="L272" i="7" s="1"/>
  <c r="F414" i="7" s="1"/>
  <c r="C4" i="5"/>
  <c r="G21" i="1"/>
  <c r="L204" i="7"/>
  <c r="F352" i="7" s="1"/>
  <c r="M207" i="7"/>
  <c r="H215" i="7" s="1"/>
  <c r="M215" i="7" s="1"/>
  <c r="H221" i="7" s="1"/>
  <c r="N221" i="7" s="1"/>
  <c r="H340" i="7" s="1"/>
  <c r="L229" i="7"/>
  <c r="F371" i="7" s="1"/>
  <c r="N205" i="7"/>
  <c r="H359" i="7" s="1"/>
  <c r="M212" i="7"/>
  <c r="E220" i="7" s="1"/>
  <c r="L218" i="7"/>
  <c r="F345" i="7" s="1"/>
  <c r="N209" i="7"/>
  <c r="H357" i="7" s="1"/>
  <c r="N211" i="7"/>
  <c r="H353" i="7" s="1"/>
  <c r="N210" i="7"/>
  <c r="H358" i="7" s="1"/>
  <c r="N206" i="7"/>
  <c r="H356" i="7" s="1"/>
  <c r="N208" i="7"/>
  <c r="H354" i="7" s="1"/>
  <c r="N218" i="7"/>
  <c r="H345" i="7" s="1"/>
  <c r="M218" i="7"/>
  <c r="E223" i="7" s="1"/>
  <c r="L217" i="7"/>
  <c r="F346" i="7" s="1"/>
  <c r="K217" i="7"/>
  <c r="J26" i="2" s="1"/>
  <c r="N216" i="7"/>
  <c r="H349" i="7" s="1"/>
  <c r="M216" i="7"/>
  <c r="E222" i="7" s="1"/>
  <c r="M220" i="7"/>
  <c r="E224" i="7" s="1"/>
  <c r="N220" i="7"/>
  <c r="H343" i="7" s="1"/>
  <c r="M214" i="7"/>
  <c r="E221" i="7" s="1"/>
  <c r="N214" i="7"/>
  <c r="H347" i="7" s="1"/>
  <c r="M222" i="7"/>
  <c r="E225" i="7" s="1"/>
  <c r="N222" i="7"/>
  <c r="H341" i="7" s="1"/>
  <c r="L209" i="7"/>
  <c r="F357" i="7" s="1"/>
  <c r="N213" i="7"/>
  <c r="H344" i="7" s="1"/>
  <c r="K205" i="7"/>
  <c r="I213" i="7" s="1"/>
  <c r="M219" i="7"/>
  <c r="H223" i="7" s="1"/>
  <c r="N217" i="7"/>
  <c r="H346" i="7" s="1"/>
  <c r="K265" i="7"/>
  <c r="G27" i="1" s="1"/>
  <c r="N204" i="7"/>
  <c r="H352" i="7" s="1"/>
  <c r="M284" i="7"/>
  <c r="E292" i="7" s="1"/>
  <c r="M260" i="7"/>
  <c r="H268" i="7" s="1"/>
  <c r="N268" i="7" s="1"/>
  <c r="H416" i="7" s="1"/>
  <c r="M262" i="7"/>
  <c r="H270" i="7" s="1"/>
  <c r="N270" i="7" s="1"/>
  <c r="H412" i="7" s="1"/>
  <c r="N287" i="7"/>
  <c r="H440" i="7" s="1"/>
  <c r="M285" i="7"/>
  <c r="H292" i="7" s="1"/>
  <c r="N292" i="7" s="1"/>
  <c r="H435" i="7" s="1"/>
  <c r="K284" i="7"/>
  <c r="F292" i="7" s="1"/>
  <c r="M265" i="7"/>
  <c r="H273" i="7" s="1"/>
  <c r="N273" i="7" s="1"/>
  <c r="H411" i="7" s="1"/>
  <c r="M275" i="7"/>
  <c r="H279" i="7" s="1"/>
  <c r="N279" i="7" s="1"/>
  <c r="H407" i="7" s="1"/>
  <c r="M286" i="7"/>
  <c r="E293" i="7" s="1"/>
  <c r="M264" i="7"/>
  <c r="H272" i="7" s="1"/>
  <c r="N272" i="7" s="1"/>
  <c r="H414" i="7" s="1"/>
  <c r="M266" i="7"/>
  <c r="H274" i="7" s="1"/>
  <c r="N274" i="7" s="1"/>
  <c r="H410" i="7" s="1"/>
  <c r="M263" i="7"/>
  <c r="H271" i="7" s="1"/>
  <c r="N271" i="7" s="1"/>
  <c r="H413" i="7" s="1"/>
  <c r="N291" i="7"/>
  <c r="H442" i="7" s="1"/>
  <c r="N289" i="7"/>
  <c r="H438" i="7" s="1"/>
  <c r="N290" i="7"/>
  <c r="H437" i="7" s="1"/>
  <c r="M288" i="7"/>
  <c r="E294" i="7" s="1"/>
  <c r="M294" i="7" s="1"/>
  <c r="E297" i="7" s="1"/>
  <c r="N297" i="7" s="1"/>
  <c r="H298" i="7" s="1"/>
  <c r="M298" i="7" s="1"/>
  <c r="H430" i="7" s="1"/>
  <c r="K285" i="7"/>
  <c r="I292" i="7" s="1"/>
  <c r="L292" i="7" s="1"/>
  <c r="F435" i="7" s="1"/>
  <c r="K286" i="7"/>
  <c r="F293" i="7" s="1"/>
  <c r="M261" i="7"/>
  <c r="H269" i="7" s="1"/>
  <c r="N269" i="7" s="1"/>
  <c r="H409" i="7" s="1"/>
  <c r="N251" i="7"/>
  <c r="H396" i="7" s="1"/>
  <c r="M250" i="7"/>
  <c r="E255" i="7" s="1"/>
  <c r="N255" i="7" s="1"/>
  <c r="H388" i="7" s="1"/>
  <c r="M248" i="7"/>
  <c r="E254" i="7" s="1"/>
  <c r="K250" i="7"/>
  <c r="F29" i="4" s="1"/>
  <c r="N235" i="7"/>
  <c r="H377" i="7" s="1"/>
  <c r="N233" i="7"/>
  <c r="H373" i="7" s="1"/>
  <c r="M234" i="7"/>
  <c r="E239" i="7" s="1"/>
  <c r="N239" i="7" s="1"/>
  <c r="H369" i="7" s="1"/>
  <c r="M232" i="7"/>
  <c r="E238" i="7" s="1"/>
  <c r="M238" i="7" s="1"/>
  <c r="E241" i="7" s="1"/>
  <c r="N241" i="7" s="1"/>
  <c r="H242" i="7" s="1"/>
  <c r="N231" i="7"/>
  <c r="H375" i="7" s="1"/>
  <c r="M230" i="7"/>
  <c r="E237" i="7" s="1"/>
  <c r="M237" i="7" s="1"/>
  <c r="H240" i="7" s="1"/>
  <c r="N229" i="7"/>
  <c r="H371" i="7" s="1"/>
  <c r="C10" i="5"/>
  <c r="M293" i="7"/>
  <c r="H296" i="7" s="1"/>
  <c r="N296" i="7" s="1"/>
  <c r="E298" i="7" s="1"/>
  <c r="N293" i="7"/>
  <c r="H432" i="7" s="1"/>
  <c r="C67" i="8"/>
  <c r="N237" i="7"/>
  <c r="H367" i="7" s="1"/>
  <c r="M228" i="7"/>
  <c r="E236" i="7" s="1"/>
  <c r="M236" i="7" s="1"/>
  <c r="E240" i="7" s="1"/>
  <c r="N228" i="7"/>
  <c r="H378" i="7" s="1"/>
  <c r="C73" i="8"/>
  <c r="M245" i="7"/>
  <c r="H252" i="7" s="1"/>
  <c r="N252" i="7" s="1"/>
  <c r="H389" i="7" s="1"/>
  <c r="I311" i="7"/>
  <c r="F288" i="7"/>
  <c r="I308" i="7"/>
  <c r="F290" i="7"/>
  <c r="N249" i="7"/>
  <c r="H392" i="7" s="1"/>
  <c r="C8" i="3"/>
  <c r="F263" i="7"/>
  <c r="K263" i="7" s="1"/>
  <c r="G19" i="1" s="1"/>
  <c r="C18" i="2"/>
  <c r="C24" i="2"/>
  <c r="G13" i="1"/>
  <c r="C8" i="1"/>
  <c r="I295" i="7"/>
  <c r="K295" i="7" s="1"/>
  <c r="I31" i="5" s="1"/>
  <c r="K244" i="7"/>
  <c r="F252" i="7" s="1"/>
  <c r="M249" i="7"/>
  <c r="H254" i="7" s="1"/>
  <c r="N254" i="7" s="1"/>
  <c r="H387" i="7" s="1"/>
  <c r="M244" i="7"/>
  <c r="E252" i="7" s="1"/>
  <c r="N245" i="7"/>
  <c r="H390" i="7" s="1"/>
  <c r="N244" i="7"/>
  <c r="H397" i="7" s="1"/>
  <c r="L244" i="7"/>
  <c r="F397" i="7" s="1"/>
  <c r="I247" i="7"/>
  <c r="K247" i="7" s="1"/>
  <c r="I253" i="7" s="1"/>
  <c r="K253" i="7" s="1"/>
  <c r="F260" i="7"/>
  <c r="K260" i="7" s="1"/>
  <c r="G7" i="1" s="1"/>
  <c r="C14" i="3"/>
  <c r="F215" i="7"/>
  <c r="F206" i="7"/>
  <c r="I211" i="7"/>
  <c r="I246" i="7"/>
  <c r="L246" i="7" s="1"/>
  <c r="F393" i="7" s="1"/>
  <c r="I231" i="7"/>
  <c r="K231" i="7" s="1"/>
  <c r="F17" i="3" s="1"/>
  <c r="F301" i="7"/>
  <c r="C28" i="8"/>
  <c r="F266" i="7"/>
  <c r="K266" i="7" s="1"/>
  <c r="G31" i="1" s="1"/>
  <c r="G7" i="2"/>
  <c r="F29" i="8"/>
  <c r="I216" i="7"/>
  <c r="G31" i="2"/>
  <c r="F217" i="7"/>
  <c r="I300" i="7"/>
  <c r="I305" i="7"/>
  <c r="C18" i="8"/>
  <c r="G33" i="2"/>
  <c r="C14" i="5"/>
  <c r="G13" i="2"/>
  <c r="C10" i="1"/>
  <c r="C10" i="2"/>
  <c r="C43" i="8"/>
  <c r="C4" i="3"/>
  <c r="L20" i="4"/>
  <c r="Z2" i="7"/>
  <c r="F448" i="7"/>
  <c r="C30" i="4"/>
  <c r="T2" i="7"/>
  <c r="I232" i="7"/>
  <c r="L232" i="7" s="1"/>
  <c r="F376" i="7" s="1"/>
  <c r="V2" i="7"/>
  <c r="AA2" i="7"/>
  <c r="Y2" i="7"/>
  <c r="G25" i="1"/>
  <c r="AD2" i="7"/>
  <c r="U2" i="7"/>
  <c r="J30" i="2"/>
  <c r="AB2" i="7"/>
  <c r="W2" i="7"/>
  <c r="AE2" i="7"/>
  <c r="F317" i="7"/>
  <c r="X2" i="7"/>
  <c r="AC2" i="7"/>
  <c r="F52" i="8"/>
  <c r="F316" i="7"/>
  <c r="I331" i="7"/>
  <c r="I322" i="7"/>
  <c r="C28" i="3"/>
  <c r="I206" i="7"/>
  <c r="C28" i="1"/>
  <c r="F275" i="7"/>
  <c r="I89" i="8"/>
  <c r="C28" i="4"/>
  <c r="I212" i="7"/>
  <c r="I23" i="8"/>
  <c r="C34" i="2"/>
  <c r="C6" i="2"/>
  <c r="G9" i="2"/>
  <c r="F330" i="7"/>
  <c r="I328" i="7"/>
  <c r="L93" i="8"/>
  <c r="F91" i="8"/>
  <c r="I46" i="8"/>
  <c r="F87" i="8"/>
  <c r="F17" i="8"/>
  <c r="I310" i="7"/>
  <c r="C53" i="8"/>
  <c r="F99" i="8"/>
  <c r="I329" i="7"/>
  <c r="F33" i="8"/>
  <c r="I7" i="8"/>
  <c r="F289" i="7"/>
  <c r="C24" i="5"/>
  <c r="L50" i="8"/>
  <c r="I320" i="7"/>
  <c r="F329" i="7"/>
  <c r="F72" i="8"/>
  <c r="F328" i="7"/>
  <c r="F212" i="7"/>
  <c r="I325" i="7"/>
  <c r="F310" i="7"/>
  <c r="C51" i="8"/>
  <c r="F60" i="8"/>
  <c r="I324" i="7"/>
  <c r="I70" i="8"/>
  <c r="F320" i="7"/>
  <c r="F450" i="7"/>
  <c r="F323" i="7"/>
  <c r="C12" i="8"/>
  <c r="F302" i="7"/>
  <c r="C32" i="5"/>
  <c r="F291" i="7"/>
  <c r="L291" i="7" s="1"/>
  <c r="F442" i="7" s="1"/>
  <c r="I249" i="7"/>
  <c r="C26" i="4"/>
  <c r="I302" i="7"/>
  <c r="C14" i="8"/>
  <c r="I314" i="7"/>
  <c r="C69" i="8"/>
  <c r="C22" i="4"/>
  <c r="I248" i="7"/>
  <c r="L248" i="7" s="1"/>
  <c r="F395" i="7" s="1"/>
  <c r="C10" i="4"/>
  <c r="I245" i="7"/>
  <c r="I312" i="7"/>
  <c r="C61" i="8"/>
  <c r="C16" i="5"/>
  <c r="F287" i="7"/>
  <c r="C20" i="1"/>
  <c r="I107" i="8"/>
  <c r="C6" i="4"/>
  <c r="C30" i="8"/>
  <c r="F231" i="7"/>
  <c r="I288" i="7"/>
  <c r="L288" i="7" s="1"/>
  <c r="F441" i="7" s="1"/>
  <c r="I235" i="7"/>
  <c r="K235" i="7" s="1"/>
  <c r="F33" i="3" s="1"/>
  <c r="C4" i="4"/>
  <c r="F304" i="7"/>
  <c r="G27" i="2"/>
  <c r="C12" i="2"/>
  <c r="C49" i="8"/>
  <c r="I290" i="7"/>
  <c r="K290" i="7" s="1"/>
  <c r="I234" i="7"/>
  <c r="L234" i="7" s="1"/>
  <c r="F372" i="7" s="1"/>
  <c r="F269" i="7"/>
  <c r="C22" i="8"/>
  <c r="C22" i="2"/>
  <c r="F262" i="7"/>
  <c r="C16" i="4"/>
  <c r="F247" i="7"/>
  <c r="I233" i="7"/>
  <c r="K233" i="7" s="1"/>
  <c r="I238" i="7" s="1"/>
  <c r="C26" i="3"/>
  <c r="C32" i="4"/>
  <c r="F251" i="7"/>
  <c r="C6" i="3"/>
  <c r="I228" i="7"/>
  <c r="L228" i="7" s="1"/>
  <c r="F378" i="7" s="1"/>
  <c r="C20" i="2"/>
  <c r="I207" i="7"/>
  <c r="I267" i="7"/>
  <c r="L267" i="7" s="1"/>
  <c r="F418" i="7" s="1"/>
  <c r="C36" i="1"/>
  <c r="C8" i="4"/>
  <c r="F245" i="7"/>
  <c r="F248" i="7"/>
  <c r="C20" i="4"/>
  <c r="C24" i="8"/>
  <c r="F305" i="7"/>
  <c r="I262" i="7"/>
  <c r="L262" i="7" s="1"/>
  <c r="F421" i="7" s="1"/>
  <c r="C16" i="1"/>
  <c r="C24" i="4"/>
  <c r="F249" i="7"/>
  <c r="I287" i="7"/>
  <c r="K287" i="7" s="1"/>
  <c r="I293" i="7" s="1"/>
  <c r="C12" i="4"/>
  <c r="F300" i="7"/>
  <c r="F56" i="8"/>
  <c r="C34" i="5"/>
  <c r="F9" i="8"/>
  <c r="I251" i="7"/>
  <c r="K251" i="7" s="1"/>
  <c r="I255" i="7" s="1"/>
  <c r="K255" i="7" s="1"/>
  <c r="C8" i="5"/>
  <c r="F218" i="7"/>
  <c r="C22" i="1"/>
  <c r="C8" i="2"/>
  <c r="C6" i="5"/>
  <c r="C10" i="8"/>
  <c r="I318" i="7"/>
  <c r="G5" i="1"/>
  <c r="C32" i="8"/>
  <c r="I261" i="7"/>
  <c r="L261" i="7" s="1"/>
  <c r="F424" i="7" s="1"/>
  <c r="I313" i="7"/>
  <c r="F311" i="7"/>
  <c r="C63" i="8"/>
  <c r="C10" i="3"/>
  <c r="C47" i="8"/>
  <c r="C26" i="1"/>
  <c r="F21" i="8"/>
  <c r="F303" i="7"/>
  <c r="F230" i="7"/>
  <c r="K230" i="7" s="1"/>
  <c r="F13" i="3" s="1"/>
  <c r="G21" i="2"/>
  <c r="C59" i="8"/>
  <c r="L106" i="8"/>
  <c r="I289" i="7"/>
  <c r="K289" i="7" s="1"/>
  <c r="F25" i="5" s="1"/>
  <c r="I307" i="7"/>
  <c r="C30" i="2"/>
  <c r="F327" i="7"/>
  <c r="C32" i="3"/>
  <c r="C32" i="2"/>
  <c r="F315" i="7"/>
  <c r="I236" i="7"/>
  <c r="G17" i="1"/>
  <c r="F233" i="7"/>
  <c r="I326" i="7"/>
  <c r="M221" i="7" l="1"/>
  <c r="H224" i="7" s="1"/>
  <c r="I273" i="7"/>
  <c r="L273" i="7" s="1"/>
  <c r="F411" i="7" s="1"/>
  <c r="G23" i="1"/>
  <c r="K272" i="7"/>
  <c r="F278" i="7" s="1"/>
  <c r="N215" i="7"/>
  <c r="H348" i="7" s="1"/>
  <c r="M270" i="7"/>
  <c r="E277" i="7" s="1"/>
  <c r="I222" i="7"/>
  <c r="L222" i="7" s="1"/>
  <c r="F341" i="7" s="1"/>
  <c r="G11" i="2"/>
  <c r="L206" i="7"/>
  <c r="F356" i="7" s="1"/>
  <c r="K206" i="7"/>
  <c r="M223" i="7"/>
  <c r="H225" i="7" s="1"/>
  <c r="N223" i="7"/>
  <c r="H342" i="7" s="1"/>
  <c r="M224" i="7"/>
  <c r="E227" i="7" s="1"/>
  <c r="N224" i="7"/>
  <c r="E226" i="7" s="1"/>
  <c r="L216" i="7"/>
  <c r="F349" i="7" s="1"/>
  <c r="K216" i="7"/>
  <c r="L213" i="7"/>
  <c r="F344" i="7" s="1"/>
  <c r="K213" i="7"/>
  <c r="K207" i="7"/>
  <c r="L207" i="7"/>
  <c r="F355" i="7" s="1"/>
  <c r="L212" i="7"/>
  <c r="F351" i="7" s="1"/>
  <c r="K212" i="7"/>
  <c r="K211" i="7"/>
  <c r="L211" i="7"/>
  <c r="F353" i="7" s="1"/>
  <c r="N298" i="7"/>
  <c r="H431" i="7" s="1"/>
  <c r="F5" i="5"/>
  <c r="M268" i="7"/>
  <c r="E276" i="7" s="1"/>
  <c r="M272" i="7"/>
  <c r="E278" i="7" s="1"/>
  <c r="M269" i="7"/>
  <c r="H276" i="7" s="1"/>
  <c r="N276" i="7" s="1"/>
  <c r="H408" i="7" s="1"/>
  <c r="M292" i="7"/>
  <c r="E296" i="7" s="1"/>
  <c r="K288" i="7"/>
  <c r="F21" i="5" s="1"/>
  <c r="F9" i="5"/>
  <c r="L287" i="7"/>
  <c r="F440" i="7" s="1"/>
  <c r="F13" i="5"/>
  <c r="M273" i="7"/>
  <c r="H278" i="7" s="1"/>
  <c r="N278" i="7" s="1"/>
  <c r="H406" i="7" s="1"/>
  <c r="M296" i="7"/>
  <c r="E299" i="7" s="1"/>
  <c r="M299" i="7" s="1"/>
  <c r="H428" i="7" s="1"/>
  <c r="K292" i="7"/>
  <c r="L289" i="7"/>
  <c r="F438" i="7" s="1"/>
  <c r="L290" i="7"/>
  <c r="F437" i="7" s="1"/>
  <c r="M271" i="7"/>
  <c r="H277" i="7" s="1"/>
  <c r="N277" i="7" s="1"/>
  <c r="H405" i="7" s="1"/>
  <c r="K262" i="7"/>
  <c r="I270" i="7" s="1"/>
  <c r="K267" i="7"/>
  <c r="M274" i="7"/>
  <c r="E279" i="7" s="1"/>
  <c r="M279" i="7" s="1"/>
  <c r="H281" i="7" s="1"/>
  <c r="N281" i="7" s="1"/>
  <c r="H282" i="7" s="1"/>
  <c r="K261" i="7"/>
  <c r="M254" i="7"/>
  <c r="E257" i="7" s="1"/>
  <c r="N257" i="7" s="1"/>
  <c r="H258" i="7" s="1"/>
  <c r="L251" i="7"/>
  <c r="F396" i="7" s="1"/>
  <c r="K248" i="7"/>
  <c r="F254" i="7" s="1"/>
  <c r="F255" i="7"/>
  <c r="L255" i="7" s="1"/>
  <c r="F388" i="7" s="1"/>
  <c r="M252" i="7"/>
  <c r="E256" i="7" s="1"/>
  <c r="M256" i="7" s="1"/>
  <c r="E259" i="7" s="1"/>
  <c r="M259" i="7" s="1"/>
  <c r="H382" i="7" s="1"/>
  <c r="L247" i="7"/>
  <c r="F394" i="7" s="1"/>
  <c r="K246" i="7"/>
  <c r="L231" i="7"/>
  <c r="F375" i="7" s="1"/>
  <c r="N238" i="7"/>
  <c r="H368" i="7" s="1"/>
  <c r="L233" i="7"/>
  <c r="F373" i="7" s="1"/>
  <c r="L235" i="7"/>
  <c r="F377" i="7" s="1"/>
  <c r="K232" i="7"/>
  <c r="K234" i="7"/>
  <c r="I271" i="7"/>
  <c r="K293" i="7"/>
  <c r="I296" i="7" s="1"/>
  <c r="L296" i="7" s="1"/>
  <c r="L293" i="7"/>
  <c r="F432" i="7" s="1"/>
  <c r="M241" i="7"/>
  <c r="H243" i="7" s="1"/>
  <c r="I274" i="7"/>
  <c r="I268" i="7"/>
  <c r="G15" i="1"/>
  <c r="I297" i="7"/>
  <c r="K297" i="7" s="1"/>
  <c r="M240" i="7"/>
  <c r="E243" i="7" s="1"/>
  <c r="N240" i="7"/>
  <c r="E242" i="7" s="1"/>
  <c r="N242" i="7" s="1"/>
  <c r="H366" i="7" s="1"/>
  <c r="F295" i="7"/>
  <c r="L295" i="7" s="1"/>
  <c r="F434" i="7" s="1"/>
  <c r="F29" i="5"/>
  <c r="N236" i="7"/>
  <c r="H370" i="7" s="1"/>
  <c r="I294" i="7"/>
  <c r="L294" i="7" s="1"/>
  <c r="F433" i="7" s="1"/>
  <c r="F17" i="5"/>
  <c r="K228" i="7"/>
  <c r="F5" i="4"/>
  <c r="K249" i="7"/>
  <c r="L249" i="7"/>
  <c r="F392" i="7" s="1"/>
  <c r="L245" i="7"/>
  <c r="F390" i="7" s="1"/>
  <c r="K245" i="7"/>
  <c r="F9" i="4" s="1"/>
  <c r="I237" i="7"/>
  <c r="F25" i="3"/>
  <c r="F33" i="4"/>
  <c r="I239" i="7"/>
  <c r="K239" i="7" s="1"/>
  <c r="F237" i="7"/>
  <c r="I256" i="7"/>
  <c r="I31" i="4"/>
  <c r="I257" i="7"/>
  <c r="K257" i="7" s="1"/>
  <c r="K273" i="7" l="1"/>
  <c r="M242" i="7"/>
  <c r="H365" i="7" s="1"/>
  <c r="N243" i="7"/>
  <c r="H364" i="7" s="1"/>
  <c r="K222" i="7"/>
  <c r="F225" i="7" s="1"/>
  <c r="J22" i="1"/>
  <c r="I220" i="7"/>
  <c r="J10" i="2"/>
  <c r="I214" i="7"/>
  <c r="G15" i="2"/>
  <c r="J6" i="2"/>
  <c r="F220" i="7"/>
  <c r="F222" i="7"/>
  <c r="J22" i="2"/>
  <c r="G35" i="2"/>
  <c r="I219" i="7"/>
  <c r="I215" i="7"/>
  <c r="G19" i="2"/>
  <c r="M225" i="7"/>
  <c r="H227" i="7" s="1"/>
  <c r="N225" i="7"/>
  <c r="H226" i="7" s="1"/>
  <c r="M276" i="7"/>
  <c r="E280" i="7" s="1"/>
  <c r="M277" i="7"/>
  <c r="H280" i="7" s="1"/>
  <c r="N280" i="7" s="1"/>
  <c r="E282" i="7" s="1"/>
  <c r="F294" i="7"/>
  <c r="I275" i="7"/>
  <c r="G35" i="1"/>
  <c r="M278" i="7"/>
  <c r="E281" i="7" s="1"/>
  <c r="M281" i="7" s="1"/>
  <c r="H283" i="7" s="1"/>
  <c r="L274" i="7"/>
  <c r="F410" i="7" s="1"/>
  <c r="K274" i="7"/>
  <c r="J26" i="1"/>
  <c r="I278" i="7"/>
  <c r="L270" i="7"/>
  <c r="F412" i="7" s="1"/>
  <c r="K270" i="7"/>
  <c r="I7" i="5"/>
  <c r="F296" i="7"/>
  <c r="K296" i="7" s="1"/>
  <c r="L268" i="7"/>
  <c r="F416" i="7" s="1"/>
  <c r="K268" i="7"/>
  <c r="K294" i="7"/>
  <c r="F297" i="7" s="1"/>
  <c r="L297" i="7" s="1"/>
  <c r="L271" i="7"/>
  <c r="F413" i="7" s="1"/>
  <c r="K271" i="7"/>
  <c r="M282" i="7"/>
  <c r="H403" i="7" s="1"/>
  <c r="N282" i="7"/>
  <c r="H404" i="7" s="1"/>
  <c r="I269" i="7"/>
  <c r="G11" i="1"/>
  <c r="F21" i="4"/>
  <c r="N259" i="7"/>
  <c r="H383" i="7" s="1"/>
  <c r="N256" i="7"/>
  <c r="E258" i="7" s="1"/>
  <c r="M258" i="7" s="1"/>
  <c r="H384" i="7" s="1"/>
  <c r="M243" i="7"/>
  <c r="H363" i="7" s="1"/>
  <c r="F13" i="4"/>
  <c r="F253" i="7"/>
  <c r="L253" i="7" s="1"/>
  <c r="F386" i="7" s="1"/>
  <c r="F239" i="7"/>
  <c r="L239" i="7" s="1"/>
  <c r="F369" i="7" s="1"/>
  <c r="F238" i="7"/>
  <c r="F21" i="3"/>
  <c r="L27" i="5"/>
  <c r="I299" i="7"/>
  <c r="L299" i="7" s="1"/>
  <c r="F298" i="7"/>
  <c r="I35" i="5"/>
  <c r="I15" i="5"/>
  <c r="K237" i="7"/>
  <c r="I15" i="3" s="1"/>
  <c r="L237" i="7"/>
  <c r="F367" i="7" s="1"/>
  <c r="F5" i="3"/>
  <c r="F236" i="7"/>
  <c r="K256" i="7"/>
  <c r="I254" i="7"/>
  <c r="L254" i="7" s="1"/>
  <c r="F387" i="7" s="1"/>
  <c r="I252" i="7"/>
  <c r="I259" i="7"/>
  <c r="K259" i="7" s="1"/>
  <c r="F382" i="7" s="1"/>
  <c r="G55" i="2" l="1"/>
  <c r="M24" i="2"/>
  <c r="M280" i="7"/>
  <c r="E283" i="7" s="1"/>
  <c r="N258" i="7"/>
  <c r="H385" i="7" s="1"/>
  <c r="I23" i="5"/>
  <c r="M227" i="7"/>
  <c r="H336" i="7" s="1"/>
  <c r="N227" i="7"/>
  <c r="H337" i="7" s="1"/>
  <c r="L214" i="7"/>
  <c r="F347" i="7" s="1"/>
  <c r="K214" i="7"/>
  <c r="K215" i="7"/>
  <c r="L215" i="7"/>
  <c r="F348" i="7" s="1"/>
  <c r="M226" i="7"/>
  <c r="H338" i="7" s="1"/>
  <c r="N226" i="7"/>
  <c r="H339" i="7" s="1"/>
  <c r="K219" i="7"/>
  <c r="L219" i="7"/>
  <c r="F350" i="7" s="1"/>
  <c r="K220" i="7"/>
  <c r="L220" i="7"/>
  <c r="F343" i="7" s="1"/>
  <c r="L269" i="7"/>
  <c r="F409" i="7" s="1"/>
  <c r="K269" i="7"/>
  <c r="L11" i="5"/>
  <c r="F299" i="7"/>
  <c r="K299" i="7" s="1"/>
  <c r="L278" i="7"/>
  <c r="F406" i="7" s="1"/>
  <c r="K278" i="7"/>
  <c r="M283" i="7"/>
  <c r="H401" i="7" s="1"/>
  <c r="N283" i="7"/>
  <c r="H402" i="7" s="1"/>
  <c r="F276" i="7"/>
  <c r="J6" i="1"/>
  <c r="J14" i="1"/>
  <c r="F277" i="7"/>
  <c r="J30" i="1"/>
  <c r="F279" i="7"/>
  <c r="I277" i="7"/>
  <c r="L277" i="7" s="1"/>
  <c r="F405" i="7" s="1"/>
  <c r="J18" i="1"/>
  <c r="L275" i="7"/>
  <c r="F415" i="7" s="1"/>
  <c r="K275" i="7"/>
  <c r="K254" i="7"/>
  <c r="L252" i="7"/>
  <c r="F389" i="7" s="1"/>
  <c r="K252" i="7"/>
  <c r="K238" i="7"/>
  <c r="F241" i="7" s="1"/>
  <c r="L241" i="7" s="1"/>
  <c r="I242" i="7" s="1"/>
  <c r="L238" i="7"/>
  <c r="F368" i="7" s="1"/>
  <c r="L33" i="5"/>
  <c r="F429" i="7"/>
  <c r="I37" i="5"/>
  <c r="I298" i="7"/>
  <c r="K298" i="7" s="1"/>
  <c r="K236" i="7"/>
  <c r="F240" i="7" s="1"/>
  <c r="K240" i="7" s="1"/>
  <c r="L236" i="7"/>
  <c r="F370" i="7" s="1"/>
  <c r="F259" i="7"/>
  <c r="L259" i="7" s="1"/>
  <c r="K241" i="7" l="1"/>
  <c r="I243" i="7" s="1"/>
  <c r="F224" i="7"/>
  <c r="G47" i="2"/>
  <c r="M8" i="2"/>
  <c r="J14" i="2"/>
  <c r="F221" i="7"/>
  <c r="I223" i="7"/>
  <c r="J34" i="2"/>
  <c r="I221" i="7"/>
  <c r="J18" i="2"/>
  <c r="G55" i="1"/>
  <c r="F281" i="7"/>
  <c r="M24" i="1"/>
  <c r="J10" i="1"/>
  <c r="I276" i="7"/>
  <c r="L276" i="7" s="1"/>
  <c r="F408" i="7" s="1"/>
  <c r="F428" i="7"/>
  <c r="L19" i="5"/>
  <c r="I279" i="7"/>
  <c r="L279" i="7" s="1"/>
  <c r="F407" i="7" s="1"/>
  <c r="J34" i="1"/>
  <c r="K277" i="7"/>
  <c r="L298" i="7"/>
  <c r="F257" i="7"/>
  <c r="L257" i="7" s="1"/>
  <c r="F256" i="7"/>
  <c r="L256" i="7" s="1"/>
  <c r="I7" i="4"/>
  <c r="L36" i="5"/>
  <c r="F430" i="7"/>
  <c r="L240" i="7"/>
  <c r="F242" i="7" s="1"/>
  <c r="L242" i="7" s="1"/>
  <c r="F243" i="7"/>
  <c r="K243" i="7" s="1"/>
  <c r="F383" i="7"/>
  <c r="K242" i="7" l="1"/>
  <c r="F365" i="7" s="1"/>
  <c r="L243" i="7"/>
  <c r="F364" i="7" s="1"/>
  <c r="K221" i="7"/>
  <c r="L221" i="7"/>
  <c r="F340" i="7" s="1"/>
  <c r="L223" i="7"/>
  <c r="F342" i="7" s="1"/>
  <c r="K223" i="7"/>
  <c r="G51" i="1"/>
  <c r="I280" i="7"/>
  <c r="L280" i="7" s="1"/>
  <c r="M16" i="1"/>
  <c r="K276" i="7"/>
  <c r="F431" i="7"/>
  <c r="L39" i="5"/>
  <c r="K279" i="7"/>
  <c r="I258" i="7"/>
  <c r="F258" i="7"/>
  <c r="L39" i="3"/>
  <c r="F366" i="7"/>
  <c r="F363" i="7"/>
  <c r="K258" i="7" l="1"/>
  <c r="L258" i="7"/>
  <c r="F385" i="7" s="1"/>
  <c r="G59" i="2"/>
  <c r="I225" i="7"/>
  <c r="M32" i="2"/>
  <c r="I224" i="7"/>
  <c r="M16" i="2"/>
  <c r="G51" i="2"/>
  <c r="M32" i="1"/>
  <c r="G59" i="1"/>
  <c r="I281" i="7"/>
  <c r="F280" i="7"/>
  <c r="K280" i="7" s="1"/>
  <c r="M8" i="1"/>
  <c r="G47" i="1"/>
  <c r="J63" i="1"/>
  <c r="F282" i="7"/>
  <c r="F384" i="7"/>
  <c r="K224" i="7" l="1"/>
  <c r="L224" i="7"/>
  <c r="L225" i="7"/>
  <c r="K225" i="7"/>
  <c r="F283" i="7"/>
  <c r="J49" i="1"/>
  <c r="L281" i="7"/>
  <c r="K281" i="7"/>
  <c r="I227" i="7" l="1"/>
  <c r="J57" i="2"/>
  <c r="J67" i="2"/>
  <c r="I226" i="7"/>
  <c r="F226" i="7"/>
  <c r="J63" i="2"/>
  <c r="F227" i="7"/>
  <c r="J49" i="2"/>
  <c r="J67" i="1"/>
  <c r="I282" i="7"/>
  <c r="J57" i="1"/>
  <c r="I283" i="7"/>
  <c r="K226" i="7" l="1"/>
  <c r="L226" i="7"/>
  <c r="L227" i="7"/>
  <c r="K227" i="7"/>
  <c r="K282" i="7"/>
  <c r="L282" i="7"/>
  <c r="K283" i="7"/>
  <c r="L283" i="7"/>
  <c r="F336" i="7" l="1"/>
  <c r="M53" i="2"/>
  <c r="M61" i="2"/>
  <c r="F337" i="7"/>
  <c r="M69" i="2"/>
  <c r="F339" i="7"/>
  <c r="M65" i="2"/>
  <c r="F338" i="7"/>
  <c r="F401" i="7"/>
  <c r="M53" i="1"/>
  <c r="F404" i="7"/>
  <c r="M69" i="1"/>
  <c r="F402" i="7"/>
  <c r="M61" i="1"/>
  <c r="M65" i="1"/>
  <c r="F403" i="7"/>
</calcChain>
</file>

<file path=xl/sharedStrings.xml><?xml version="1.0" encoding="utf-8"?>
<sst xmlns="http://schemas.openxmlformats.org/spreadsheetml/2006/main" count="678" uniqueCount="133">
  <si>
    <t>Segapaarismäng</t>
  </si>
  <si>
    <t>1.</t>
  </si>
  <si>
    <t>2.</t>
  </si>
  <si>
    <t>3.</t>
  </si>
  <si>
    <t>4.</t>
  </si>
  <si>
    <t xml:space="preserve">Peakohtunik: </t>
  </si>
  <si>
    <t>Meespaarismäng</t>
  </si>
  <si>
    <t>Naispaarismäng</t>
  </si>
  <si>
    <t>Mängija 1</t>
  </si>
  <si>
    <t>Mängija 2</t>
  </si>
  <si>
    <t>Jrk.</t>
  </si>
  <si>
    <t>Paik</t>
  </si>
  <si>
    <t>Ees- ja perekonnanimi</t>
  </si>
  <si>
    <t>PIN</t>
  </si>
  <si>
    <t>Reit. 1</t>
  </si>
  <si>
    <t>Reit. 2</t>
  </si>
  <si>
    <t>Summa</t>
  </si>
  <si>
    <t>Voor</t>
  </si>
  <si>
    <t>Mäng</t>
  </si>
  <si>
    <t>PL1</t>
  </si>
  <si>
    <t>PIN1</t>
  </si>
  <si>
    <t>Player 1</t>
  </si>
  <si>
    <t>PL2</t>
  </si>
  <si>
    <t>PIN2</t>
  </si>
  <si>
    <t>Player 2</t>
  </si>
  <si>
    <t>Tulem</t>
  </si>
  <si>
    <t>W</t>
  </si>
  <si>
    <t>L</t>
  </si>
  <si>
    <t>PIN-W</t>
  </si>
  <si>
    <t>PIN-L</t>
  </si>
  <si>
    <t>tulem</t>
  </si>
  <si>
    <t>laudt</t>
  </si>
  <si>
    <t>Laud</t>
  </si>
  <si>
    <t>laud</t>
  </si>
  <si>
    <t>Aeg</t>
  </si>
  <si>
    <t>9.0</t>
  </si>
  <si>
    <t>"+"</t>
  </si>
  <si>
    <t>ring</t>
  </si>
  <si>
    <t>I</t>
  </si>
  <si>
    <t>voor</t>
  </si>
  <si>
    <t>II</t>
  </si>
  <si>
    <t>"+" ring</t>
  </si>
  <si>
    <t>III voor</t>
  </si>
  <si>
    <t>1/2 F</t>
  </si>
  <si>
    <t>II voor</t>
  </si>
  <si>
    <t>1.-4.</t>
  </si>
  <si>
    <t xml:space="preserve">   1. - 4.  koht</t>
  </si>
  <si>
    <t>PL</t>
  </si>
  <si>
    <t>Player</t>
  </si>
  <si>
    <t>Koht</t>
  </si>
  <si>
    <t>MP24   Meespaar.  Kohad</t>
  </si>
  <si>
    <t>MP16   Meespaar.  Kohad</t>
  </si>
  <si>
    <t>NP16   Naispaar.  Kohad</t>
  </si>
  <si>
    <t>SP24   Segapaar.  Kohad</t>
  </si>
  <si>
    <t>SP16   Segapaar.  Kohad</t>
  </si>
  <si>
    <t>SP32   Segapaar.  Kohad</t>
  </si>
  <si>
    <t>Veel:</t>
  </si>
  <si>
    <t>w.o.</t>
  </si>
  <si>
    <t>Osavõtjate registreerimisleht</t>
  </si>
  <si>
    <t>Reit.2</t>
  </si>
  <si>
    <t>Paigutus</t>
  </si>
  <si>
    <t>Peakohtunik:</t>
  </si>
  <si>
    <t>Eesnimi</t>
  </si>
  <si>
    <t>Nimi</t>
  </si>
  <si>
    <t>Meesmängija</t>
  </si>
  <si>
    <t>Naismängija</t>
  </si>
  <si>
    <t>bye</t>
  </si>
  <si>
    <t>Osavõtjate registreerimisleht - MEESKADETID</t>
  </si>
  <si>
    <t>MP24</t>
  </si>
  <si>
    <t>NP16</t>
  </si>
  <si>
    <t>SP24</t>
  </si>
  <si>
    <t>SP32</t>
  </si>
  <si>
    <t>MP16</t>
  </si>
  <si>
    <t>Poiste paarismäng</t>
  </si>
  <si>
    <t>PAARISMÄNGUDE</t>
  </si>
  <si>
    <t xml:space="preserve">REGISTREERIMISE LÕPP </t>
  </si>
  <si>
    <t>KELL 13:30</t>
  </si>
  <si>
    <t>EV100 Eesti noorte individuaalsed meistrivõistlused 2018. a - JUUNIORID</t>
  </si>
  <si>
    <t>Aseri, 11. veebruar 2018. a</t>
  </si>
  <si>
    <t>Jüri TALP (IU)</t>
  </si>
  <si>
    <t>( Jüri TALP; International Umpire; Viljandi )</t>
  </si>
  <si>
    <t>Osavõtjate registreerimisleht - NAISPAAR</t>
  </si>
  <si>
    <t>Viljandimaa MV 2022.</t>
  </si>
  <si>
    <t>Viljandis,30. 10.22.</t>
  </si>
  <si>
    <t>0.0</t>
  </si>
  <si>
    <t>VALO</t>
  </si>
  <si>
    <t>VILLEMS</t>
  </si>
  <si>
    <t>KULL</t>
  </si>
  <si>
    <t>PRINTSMANN</t>
  </si>
  <si>
    <t>VAMMUS</t>
  </si>
  <si>
    <t>KUZNETSOV</t>
  </si>
  <si>
    <t>RUBEN</t>
  </si>
  <si>
    <t>TÜRK</t>
  </si>
  <si>
    <t>KIIVIKAS</t>
  </si>
  <si>
    <t>TÕHK</t>
  </si>
  <si>
    <t>PLAKS</t>
  </si>
  <si>
    <t>RASS</t>
  </si>
  <si>
    <t>EVERT</t>
  </si>
  <si>
    <t>ADAMSON</t>
  </si>
  <si>
    <t>PÄLSING</t>
  </si>
  <si>
    <t>PIKKOR</t>
  </si>
  <si>
    <t>KÜTTIS</t>
  </si>
  <si>
    <t>RASS, A.</t>
  </si>
  <si>
    <t>0.9</t>
  </si>
  <si>
    <t>0.3</t>
  </si>
  <si>
    <t>3.0</t>
  </si>
  <si>
    <t>RUBEN - TÜRK</t>
  </si>
  <si>
    <t>EVERT - ADAMSON</t>
  </si>
  <si>
    <t>PLAKS - RASS</t>
  </si>
  <si>
    <t>VALO - VILLEMS</t>
  </si>
  <si>
    <t>KULL - PRINTSMANN</t>
  </si>
  <si>
    <t>1.3</t>
  </si>
  <si>
    <t>VALO -VILLEMS</t>
  </si>
  <si>
    <t>3.2</t>
  </si>
  <si>
    <t xml:space="preserve">ELIS </t>
  </si>
  <si>
    <t>PETRA</t>
  </si>
  <si>
    <t>OKAS</t>
  </si>
  <si>
    <t>MANANNE</t>
  </si>
  <si>
    <t>PEDAK</t>
  </si>
  <si>
    <t xml:space="preserve">NORA </t>
  </si>
  <si>
    <t>REBANE</t>
  </si>
  <si>
    <t>EVE</t>
  </si>
  <si>
    <t>ELKEN</t>
  </si>
  <si>
    <t>NIINA</t>
  </si>
  <si>
    <t>KUNETSOV</t>
  </si>
  <si>
    <t>KÄTRIIN</t>
  </si>
  <si>
    <t>KÄRME</t>
  </si>
  <si>
    <t>MARII</t>
  </si>
  <si>
    <t>ALLEV</t>
  </si>
  <si>
    <t>TÜRK - OKAS</t>
  </si>
  <si>
    <t>PEDAK - REBANE</t>
  </si>
  <si>
    <t>ELISA TÜRK - PETRA OKAS</t>
  </si>
  <si>
    <t>ELKEN KUNETSOV - KÄRME ALLEV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</si>
</sst>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  <charset val="186"/>
    </font>
    <font>
      <sz val="10"/>
      <color indexed="55"/>
      <name val="Arial"/>
      <family val="2"/>
      <charset val="186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14"/>
      <name val="Arial"/>
      <family val="2"/>
      <charset val="186"/>
    </font>
    <font>
      <sz val="11"/>
      <name val="Arial"/>
      <family val="2"/>
      <charset val="186"/>
    </font>
    <font>
      <b/>
      <sz val="18"/>
      <name val="Arial"/>
      <family val="2"/>
      <charset val="186"/>
    </font>
    <font>
      <b/>
      <sz val="12"/>
      <name val="Arial"/>
      <family val="2"/>
      <charset val="186"/>
    </font>
    <font>
      <b/>
      <sz val="60"/>
      <name val="Arial"/>
      <family val="2"/>
      <charset val="186"/>
    </font>
    <font>
      <sz val="12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" fillId="0" borderId="23" xfId="0" applyFont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11" fillId="0" borderId="14" xfId="0" applyFont="1" applyBorder="1" applyAlignment="1">
      <alignment horizontal="center"/>
    </xf>
    <xf numFmtId="0" fontId="1" fillId="0" borderId="0" xfId="0" applyFont="1" applyAlignment="1"/>
    <xf numFmtId="0" fontId="1" fillId="0" borderId="23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" borderId="10" xfId="0" applyFill="1" applyBorder="1"/>
    <xf numFmtId="0" fontId="0" fillId="3" borderId="10" xfId="0" applyFill="1" applyBorder="1" applyAlignment="1">
      <alignment horizontal="center"/>
    </xf>
    <xf numFmtId="0" fontId="13" fillId="3" borderId="10" xfId="0" applyFont="1" applyFill="1" applyBorder="1"/>
    <xf numFmtId="0" fontId="11" fillId="0" borderId="0" xfId="0" applyFont="1" applyAlignment="1"/>
    <xf numFmtId="0" fontId="20" fillId="0" borderId="13" xfId="0" applyFont="1" applyBorder="1"/>
    <xf numFmtId="0" fontId="20" fillId="0" borderId="15" xfId="0" applyFont="1" applyBorder="1"/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1" fillId="0" borderId="3" xfId="0" applyFont="1" applyBorder="1" applyAlignment="1"/>
    <xf numFmtId="0" fontId="11" fillId="0" borderId="0" xfId="0" applyFont="1" applyAlignment="1"/>
    <xf numFmtId="0" fontId="11" fillId="0" borderId="3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/>
    <xf numFmtId="0" fontId="11" fillId="0" borderId="46" xfId="0" applyFont="1" applyBorder="1"/>
    <xf numFmtId="0" fontId="11" fillId="0" borderId="45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/>
    <xf numFmtId="0" fontId="11" fillId="0" borderId="50" xfId="0" applyFont="1" applyBorder="1"/>
    <xf numFmtId="0" fontId="11" fillId="0" borderId="49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20" fillId="0" borderId="12" xfId="0" applyFont="1" applyBorder="1"/>
    <xf numFmtId="0" fontId="20" fillId="0" borderId="25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57" xfId="0" applyFont="1" applyBorder="1"/>
    <xf numFmtId="0" fontId="20" fillId="0" borderId="50" xfId="0" applyFont="1" applyBorder="1"/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20" fillId="4" borderId="60" xfId="0" applyFont="1" applyFill="1" applyBorder="1" applyAlignment="1">
      <alignment horizontal="left" vertical="top" wrapText="1"/>
    </xf>
    <xf numFmtId="0" fontId="20" fillId="4" borderId="29" xfId="0" applyFont="1" applyFill="1" applyBorder="1" applyAlignment="1">
      <alignment horizontal="left" vertical="top" wrapText="1"/>
    </xf>
    <xf numFmtId="0" fontId="20" fillId="0" borderId="60" xfId="0" applyFont="1" applyBorder="1"/>
    <xf numFmtId="0" fontId="20" fillId="0" borderId="46" xfId="0" applyFont="1" applyBorder="1"/>
    <xf numFmtId="0" fontId="20" fillId="0" borderId="49" xfId="0" applyFont="1" applyBorder="1"/>
    <xf numFmtId="0" fontId="20" fillId="0" borderId="61" xfId="0" applyFont="1" applyBorder="1"/>
    <xf numFmtId="0" fontId="0" fillId="0" borderId="0" xfId="0" applyBorder="1"/>
    <xf numFmtId="0" fontId="13" fillId="5" borderId="0" xfId="0" applyFont="1" applyFill="1" applyBorder="1"/>
    <xf numFmtId="49" fontId="0" fillId="5" borderId="0" xfId="0" applyNumberFormat="1" applyFill="1" applyBorder="1" applyAlignment="1">
      <alignment horizontal="center"/>
    </xf>
    <xf numFmtId="49" fontId="13" fillId="5" borderId="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</cellXfs>
  <cellStyles count="1">
    <cellStyle name="Normaallaad" xfId="0" builtinId="0"/>
  </cellStyles>
  <dxfs count="6">
    <dxf>
      <font>
        <b/>
        <i val="0"/>
        <condense val="0"/>
        <extend val="0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904875</xdr:colOff>
      <xdr:row>2</xdr:row>
      <xdr:rowOff>85725</xdr:rowOff>
    </xdr:from>
    <xdr:to>
      <xdr:col>13</xdr:col>
      <xdr:colOff>1552575</xdr:colOff>
      <xdr:row>6</xdr:row>
      <xdr:rowOff>57150</xdr:rowOff>
    </xdr:to>
    <xdr:pic>
      <xdr:nvPicPr>
        <xdr:cNvPr id="2" name="Pilt 1" descr="http://lauatennis.ee/web/sites/default/files/field/image/2011-2012/ELTL_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466725"/>
          <a:ext cx="6477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819150</xdr:colOff>
      <xdr:row>6</xdr:row>
      <xdr:rowOff>85725</xdr:rowOff>
    </xdr:to>
    <xdr:pic>
      <xdr:nvPicPr>
        <xdr:cNvPr id="3" name="Pilt 2" descr="https://www.ev100.ee/sites/default/files/eesti_vabariik_100_rgb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409575"/>
          <a:ext cx="6953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942975</xdr:colOff>
      <xdr:row>2</xdr:row>
      <xdr:rowOff>47625</xdr:rowOff>
    </xdr:from>
    <xdr:to>
      <xdr:col>13</xdr:col>
      <xdr:colOff>1590675</xdr:colOff>
      <xdr:row>6</xdr:row>
      <xdr:rowOff>95250</xdr:rowOff>
    </xdr:to>
    <xdr:pic>
      <xdr:nvPicPr>
        <xdr:cNvPr id="2" name="Pilt 1" descr="http://lauatennis.ee/web/sites/default/files/field/image/2011-2012/ELTL_log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428625"/>
          <a:ext cx="6477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161925</xdr:colOff>
      <xdr:row>1</xdr:row>
      <xdr:rowOff>142875</xdr:rowOff>
    </xdr:from>
    <xdr:to>
      <xdr:col>13</xdr:col>
      <xdr:colOff>857250</xdr:colOff>
      <xdr:row>6</xdr:row>
      <xdr:rowOff>123825</xdr:rowOff>
    </xdr:to>
    <xdr:pic>
      <xdr:nvPicPr>
        <xdr:cNvPr id="3" name="Pilt 2" descr="https://www.ev100.ee/sites/default/files/eesti_vabariik_100_rgb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371475"/>
          <a:ext cx="6953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971550</xdr:colOff>
      <xdr:row>2</xdr:row>
      <xdr:rowOff>85725</xdr:rowOff>
    </xdr:from>
    <xdr:to>
      <xdr:col>13</xdr:col>
      <xdr:colOff>0</xdr:colOff>
      <xdr:row>7</xdr:row>
      <xdr:rowOff>9525</xdr:rowOff>
    </xdr:to>
    <xdr:pic>
      <xdr:nvPicPr>
        <xdr:cNvPr id="2" name="Pilt 1" descr="http://lauatennis.ee/web/sites/default/files/field/image/2011-2012/ELTL_log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466725"/>
          <a:ext cx="6477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190500</xdr:colOff>
      <xdr:row>2</xdr:row>
      <xdr:rowOff>28575</xdr:rowOff>
    </xdr:from>
    <xdr:to>
      <xdr:col>12</xdr:col>
      <xdr:colOff>885825</xdr:colOff>
      <xdr:row>7</xdr:row>
      <xdr:rowOff>38100</xdr:rowOff>
    </xdr:to>
    <xdr:pic>
      <xdr:nvPicPr>
        <xdr:cNvPr id="3" name="Pilt 2" descr="https://www.ev100.ee/sites/default/files/eesti_vabariik_100_rgb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409575"/>
          <a:ext cx="6953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workbookViewId="0">
      <selection activeCell="O36" sqref="O36"/>
    </sheetView>
  </sheetViews>
  <sheetFormatPr defaultColWidth="9.109375" defaultRowHeight="10.199999999999999" outlineLevelCol="1" x14ac:dyDescent="0.2"/>
  <cols>
    <col min="1" max="1" width="4.33203125" style="1" customWidth="1"/>
    <col min="2" max="2" width="4.33203125" style="1" hidden="1" customWidth="1" outlineLevel="1"/>
    <col min="3" max="3" width="4.33203125" style="1" customWidth="1" collapsed="1"/>
    <col min="4" max="4" width="24.33203125" style="1" customWidth="1"/>
    <col min="5" max="6" width="4.33203125" style="1" customWidth="1"/>
    <col min="7" max="7" width="24.33203125" style="1" customWidth="1"/>
    <col min="8" max="9" width="4.33203125" style="1" customWidth="1"/>
    <col min="10" max="10" width="24.33203125" style="1" customWidth="1"/>
    <col min="11" max="12" width="4.33203125" style="1" customWidth="1"/>
    <col min="13" max="13" width="24.33203125" style="1" customWidth="1"/>
    <col min="14" max="15" width="4.33203125" style="1" customWidth="1"/>
    <col min="16" max="16384" width="9.109375" style="1"/>
  </cols>
  <sheetData>
    <row r="1" spans="1:14" ht="22.8" x14ac:dyDescent="0.4">
      <c r="C1" s="126" t="s">
        <v>82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1.4" x14ac:dyDescent="0.2">
      <c r="M2" s="22" t="s">
        <v>83</v>
      </c>
    </row>
    <row r="3" spans="1:14" ht="17.399999999999999" x14ac:dyDescent="0.3">
      <c r="F3" s="128" t="s">
        <v>6</v>
      </c>
      <c r="G3" s="128"/>
      <c r="H3" s="128"/>
      <c r="I3" s="128"/>
      <c r="J3" s="128"/>
      <c r="K3" s="128"/>
    </row>
    <row r="4" spans="1:14" x14ac:dyDescent="0.2">
      <c r="A4" s="56">
        <v>1</v>
      </c>
      <c r="B4" s="1">
        <v>31</v>
      </c>
      <c r="C4" s="124" t="str">
        <f>VLOOKUP(ABS(B4),MangNMV08paar,IF(B4&gt;0,9,10))</f>
        <v xml:space="preserve"> MP16 -  </v>
      </c>
      <c r="D4" s="124"/>
      <c r="E4" s="124"/>
    </row>
    <row r="5" spans="1:14" x14ac:dyDescent="0.2">
      <c r="E5" s="5">
        <v>231</v>
      </c>
      <c r="F5" s="127" t="str">
        <f>VLOOKUP(ABS(E5),MangNMV08paar,IF(E5&gt;0,9,10))</f>
        <v xml:space="preserve"> bye -  bye</v>
      </c>
      <c r="G5" s="124"/>
      <c r="H5" s="124"/>
    </row>
    <row r="6" spans="1:14" x14ac:dyDescent="0.2">
      <c r="A6" s="56">
        <v>16</v>
      </c>
      <c r="B6" s="1">
        <v>46</v>
      </c>
      <c r="C6" s="124" t="str">
        <f>VLOOKUP(ABS(B6),MangNMV08paar,IF(B6&gt;0,9,10))</f>
        <v xml:space="preserve"> bye -  bye</v>
      </c>
      <c r="D6" s="124"/>
      <c r="E6" s="125"/>
      <c r="F6" s="6" t="str">
        <f>VLOOKUP(ABS(E5),MangNMV08paar,14)</f>
        <v/>
      </c>
      <c r="G6" s="7" t="str">
        <f>VLOOKUP(ABS(E5),MangNMV08paar,13)</f>
        <v>0:0</v>
      </c>
      <c r="H6" s="5"/>
    </row>
    <row r="7" spans="1:14" x14ac:dyDescent="0.2">
      <c r="H7" s="8">
        <v>239</v>
      </c>
      <c r="I7" s="127" t="s">
        <v>107</v>
      </c>
      <c r="J7" s="124"/>
      <c r="K7" s="124"/>
    </row>
    <row r="8" spans="1:14" x14ac:dyDescent="0.2">
      <c r="A8" s="56">
        <v>9</v>
      </c>
      <c r="B8" s="1">
        <v>39</v>
      </c>
      <c r="C8" s="124" t="str">
        <f>VLOOKUP(ABS(B8),MangNMV08paar,IF(B8&gt;0,9,10))</f>
        <v xml:space="preserve">PÄLSING  - PIKKOR </v>
      </c>
      <c r="D8" s="124"/>
      <c r="E8" s="124"/>
      <c r="H8" s="8"/>
      <c r="I8" s="6" t="str">
        <f>VLOOKUP(ABS(H7),MangNMV08paar,14)</f>
        <v/>
      </c>
      <c r="J8" s="7" t="str">
        <f>VLOOKUP(ABS(H7),MangNMV08paar,13)</f>
        <v>w.o.</v>
      </c>
      <c r="K8" s="5"/>
    </row>
    <row r="9" spans="1:14" x14ac:dyDescent="0.2">
      <c r="E9" s="5">
        <v>232</v>
      </c>
      <c r="F9" s="127" t="str">
        <f>VLOOKUP(ABS(E9),MangNMV08paar,IF(E9&gt;0,9,10))</f>
        <v xml:space="preserve">EVERT  - ADAMSON </v>
      </c>
      <c r="G9" s="124"/>
      <c r="H9" s="125"/>
      <c r="K9" s="8"/>
    </row>
    <row r="10" spans="1:14" x14ac:dyDescent="0.2">
      <c r="A10" s="56">
        <v>8</v>
      </c>
      <c r="B10" s="1">
        <v>38</v>
      </c>
      <c r="C10" s="124" t="str">
        <f>VLOOKUP(ABS(B10),MangNMV08paar,IF(B10&gt;0,9,10))</f>
        <v xml:space="preserve">EVERT  - ADAMSON </v>
      </c>
      <c r="D10" s="124"/>
      <c r="E10" s="125"/>
      <c r="F10" s="6">
        <f>VLOOKUP(ABS(E9),MangNMV08paar,14)</f>
        <v>1</v>
      </c>
      <c r="G10" s="7" t="str">
        <f>VLOOKUP(ABS(E9),MangNMV08paar,13)</f>
        <v>3:0</v>
      </c>
      <c r="K10" s="8"/>
    </row>
    <row r="11" spans="1:14" x14ac:dyDescent="0.2">
      <c r="K11" s="8">
        <v>243</v>
      </c>
      <c r="L11" s="127" t="s">
        <v>106</v>
      </c>
      <c r="M11" s="124"/>
      <c r="N11" s="124"/>
    </row>
    <row r="12" spans="1:14" x14ac:dyDescent="0.2">
      <c r="A12" s="56">
        <v>5</v>
      </c>
      <c r="B12" s="1">
        <v>35</v>
      </c>
      <c r="C12" s="124" t="str">
        <f>VLOOKUP(ABS(B12),MangNMV08paar,IF(B12&gt;0,9,10))</f>
        <v xml:space="preserve">RUBEN  - TÜRK </v>
      </c>
      <c r="D12" s="124"/>
      <c r="E12" s="124"/>
      <c r="K12" s="8"/>
      <c r="L12" s="6">
        <f>VLOOKUP(ABS(K11),MangNMV08paar,14)</f>
        <v>1</v>
      </c>
      <c r="M12" s="85"/>
      <c r="N12" s="5"/>
    </row>
    <row r="13" spans="1:14" x14ac:dyDescent="0.2">
      <c r="E13" s="5">
        <v>233</v>
      </c>
      <c r="F13" s="127" t="str">
        <f>VLOOKUP(ABS(E13),MangNMV08paar,IF(E13&gt;0,9,10))</f>
        <v xml:space="preserve">RUBEN  - TÜRK </v>
      </c>
      <c r="G13" s="124"/>
      <c r="H13" s="124"/>
      <c r="K13" s="8"/>
      <c r="L13" s="129"/>
      <c r="M13" s="129"/>
      <c r="N13" s="129"/>
    </row>
    <row r="14" spans="1:14" x14ac:dyDescent="0.2">
      <c r="A14" s="56">
        <v>12</v>
      </c>
      <c r="B14" s="1">
        <v>42</v>
      </c>
      <c r="C14" s="124" t="str">
        <f>VLOOKUP(ABS(B14),MangNMV08paar,IF(B14&gt;0,9,10))</f>
        <v xml:space="preserve"> bye -  bye</v>
      </c>
      <c r="D14" s="124"/>
      <c r="E14" s="125"/>
      <c r="F14" s="6" t="str">
        <f>VLOOKUP(ABS(E13),MangNMV08paar,14)</f>
        <v/>
      </c>
      <c r="G14" s="7" t="str">
        <f>VLOOKUP(ABS(E13),MangNMV08paar,13)</f>
        <v>w.o.</v>
      </c>
      <c r="H14" s="5"/>
      <c r="K14" s="8"/>
      <c r="L14" s="129"/>
      <c r="M14" s="129"/>
      <c r="N14" s="129"/>
    </row>
    <row r="15" spans="1:14" x14ac:dyDescent="0.2">
      <c r="H15" s="8">
        <v>240</v>
      </c>
      <c r="I15" s="127" t="str">
        <f>VLOOKUP(ABS(H15),MangNMV08paar,IF(H15&gt;0,9,10))</f>
        <v xml:space="preserve">RUBEN  - TÜRK </v>
      </c>
      <c r="J15" s="124"/>
      <c r="K15" s="125"/>
      <c r="L15" s="129"/>
      <c r="M15" s="129"/>
      <c r="N15" s="129"/>
    </row>
    <row r="16" spans="1:14" x14ac:dyDescent="0.2">
      <c r="A16" s="56">
        <v>13</v>
      </c>
      <c r="B16" s="1">
        <v>43</v>
      </c>
      <c r="C16" s="124" t="str">
        <f>VLOOKUP(ABS(B16),MangNMV08paar,IF(B16&gt;0,9,10))</f>
        <v xml:space="preserve"> bye -  bye</v>
      </c>
      <c r="D16" s="124"/>
      <c r="E16" s="124"/>
      <c r="H16" s="8"/>
      <c r="I16" s="6">
        <f>VLOOKUP(ABS(H15),MangNMV08paar,14)</f>
        <v>12</v>
      </c>
      <c r="J16" s="7"/>
      <c r="L16" s="129"/>
      <c r="M16" s="129"/>
      <c r="N16" s="129"/>
    </row>
    <row r="17" spans="1:15" x14ac:dyDescent="0.2">
      <c r="E17" s="5">
        <v>234</v>
      </c>
      <c r="F17" s="127" t="str">
        <f>VLOOKUP(ABS(E17),MangNMV08paar,IF(E17&gt;0,9,10))</f>
        <v xml:space="preserve">VAMMUS  - KUZNETSOV </v>
      </c>
      <c r="G17" s="124"/>
      <c r="H17" s="125"/>
      <c r="L17" s="129"/>
      <c r="M17" s="129"/>
      <c r="N17" s="129"/>
    </row>
    <row r="18" spans="1:15" x14ac:dyDescent="0.2">
      <c r="A18" s="56">
        <v>4</v>
      </c>
      <c r="B18" s="1">
        <v>34</v>
      </c>
      <c r="C18" s="124" t="str">
        <f>VLOOKUP(ABS(B18),MangNMV08paar,IF(B18&gt;0,9,10))</f>
        <v xml:space="preserve">VAMMUS  - KUZNETSOV </v>
      </c>
      <c r="D18" s="124"/>
      <c r="E18" s="125"/>
      <c r="F18" s="6" t="str">
        <f>VLOOKUP(ABS(E17),MangNMV08paar,14)</f>
        <v/>
      </c>
      <c r="G18" s="7" t="str">
        <f>VLOOKUP(ABS(E17),MangNMV08paar,13)</f>
        <v>w.o.</v>
      </c>
      <c r="L18" s="129"/>
      <c r="M18" s="129"/>
      <c r="N18" s="129"/>
    </row>
    <row r="19" spans="1:15" x14ac:dyDescent="0.2">
      <c r="K19" s="10">
        <v>246</v>
      </c>
      <c r="L19" s="127" t="s">
        <v>109</v>
      </c>
      <c r="M19" s="124"/>
      <c r="N19" s="124"/>
      <c r="O19" s="56" t="s">
        <v>1</v>
      </c>
    </row>
    <row r="20" spans="1:15" x14ac:dyDescent="0.2">
      <c r="A20" s="56">
        <v>3</v>
      </c>
      <c r="B20" s="1">
        <v>33</v>
      </c>
      <c r="C20" s="124" t="str">
        <f>VLOOKUP(ABS(B20),MangNMV08paar,IF(B20&gt;0,9,10))</f>
        <v xml:space="preserve">KULL  - PRINTSMANN </v>
      </c>
      <c r="D20" s="124"/>
      <c r="E20" s="124"/>
      <c r="L20" s="60">
        <f>VLOOKUP(ABS(K19),MangNMV08paar,14)</f>
        <v>1</v>
      </c>
      <c r="M20" s="14"/>
      <c r="N20" s="13"/>
    </row>
    <row r="21" spans="1:15" x14ac:dyDescent="0.2">
      <c r="E21" s="5">
        <v>235</v>
      </c>
      <c r="F21" s="127" t="str">
        <f>VLOOKUP(ABS(E21),MangNMV08paar,IF(E21&gt;0,9,10))</f>
        <v xml:space="preserve">KULL  - PRINTSMANN </v>
      </c>
      <c r="G21" s="124"/>
      <c r="H21" s="124"/>
      <c r="L21" s="130"/>
      <c r="M21" s="130"/>
      <c r="N21" s="130"/>
    </row>
    <row r="22" spans="1:15" x14ac:dyDescent="0.2">
      <c r="A22" s="56">
        <v>14</v>
      </c>
      <c r="B22" s="1">
        <v>44</v>
      </c>
      <c r="C22" s="124" t="str">
        <f>VLOOKUP(ABS(B22),MangNMV08paar,IF(B22&gt;0,9,10))</f>
        <v xml:space="preserve"> bye -  bye</v>
      </c>
      <c r="D22" s="124"/>
      <c r="E22" s="125"/>
      <c r="F22" s="6" t="str">
        <f>VLOOKUP(ABS(E21),MangNMV08paar,14)</f>
        <v/>
      </c>
      <c r="G22" s="7" t="str">
        <f>VLOOKUP(ABS(E21),MangNMV08paar,13)</f>
        <v>w.o.</v>
      </c>
      <c r="H22" s="5"/>
      <c r="L22" s="130"/>
      <c r="M22" s="130"/>
      <c r="N22" s="130"/>
    </row>
    <row r="23" spans="1:15" x14ac:dyDescent="0.2">
      <c r="H23" s="8">
        <v>241</v>
      </c>
      <c r="I23" s="127" t="s">
        <v>110</v>
      </c>
      <c r="J23" s="124"/>
      <c r="K23" s="124"/>
      <c r="L23" s="130"/>
      <c r="M23" s="130"/>
      <c r="N23" s="130"/>
    </row>
    <row r="24" spans="1:15" x14ac:dyDescent="0.2">
      <c r="A24" s="56">
        <v>11</v>
      </c>
      <c r="B24" s="1">
        <v>41</v>
      </c>
      <c r="C24" s="124" t="str">
        <f>VLOOKUP(ABS(B24),MangNMV08paar,IF(B24&gt;0,9,10))</f>
        <v xml:space="preserve"> bye -  bye</v>
      </c>
      <c r="D24" s="124"/>
      <c r="E24" s="124"/>
      <c r="H24" s="8"/>
      <c r="I24" s="6">
        <f>VLOOKUP(ABS(H23),MangNMV08paar,14)</f>
        <v>6</v>
      </c>
      <c r="J24" s="7"/>
      <c r="K24" s="5"/>
      <c r="L24" s="130"/>
      <c r="M24" s="130"/>
      <c r="N24" s="130"/>
    </row>
    <row r="25" spans="1:15" x14ac:dyDescent="0.2">
      <c r="E25" s="5">
        <v>236</v>
      </c>
      <c r="F25" s="127" t="str">
        <f>VLOOKUP(ABS(E25),MangNMV08paar,IF(E25&gt;0,9,10))</f>
        <v xml:space="preserve">KIIVIKAS  - TÕHK </v>
      </c>
      <c r="G25" s="124"/>
      <c r="H25" s="125"/>
      <c r="K25" s="8"/>
      <c r="L25" s="130"/>
      <c r="M25" s="130"/>
      <c r="N25" s="130"/>
    </row>
    <row r="26" spans="1:15" x14ac:dyDescent="0.2">
      <c r="A26" s="56">
        <v>6</v>
      </c>
      <c r="B26" s="1">
        <v>36</v>
      </c>
      <c r="C26" s="124" t="str">
        <f>VLOOKUP(ABS(B26),MangNMV08paar,IF(B26&gt;0,9,10))</f>
        <v xml:space="preserve">KIIVIKAS  - TÕHK </v>
      </c>
      <c r="D26" s="124"/>
      <c r="E26" s="125"/>
      <c r="F26" s="6" t="str">
        <f>VLOOKUP(ABS(E25),MangNMV08paar,14)</f>
        <v/>
      </c>
      <c r="G26" s="7" t="str">
        <f>VLOOKUP(ABS(E25),MangNMV08paar,13)</f>
        <v>w.o.</v>
      </c>
      <c r="K26" s="8"/>
      <c r="L26" s="130"/>
      <c r="M26" s="130"/>
      <c r="N26" s="130"/>
    </row>
    <row r="27" spans="1:15" x14ac:dyDescent="0.2">
      <c r="K27" s="8">
        <v>244</v>
      </c>
      <c r="L27" s="127" t="s">
        <v>112</v>
      </c>
      <c r="M27" s="124"/>
      <c r="N27" s="125"/>
    </row>
    <row r="28" spans="1:15" x14ac:dyDescent="0.2">
      <c r="A28" s="56">
        <v>7</v>
      </c>
      <c r="B28" s="1">
        <v>37</v>
      </c>
      <c r="C28" s="124" t="str">
        <f>VLOOKUP(ABS(B28),MangNMV08paar,IF(B28&gt;0,9,10))</f>
        <v xml:space="preserve">PLAKS  - RASS </v>
      </c>
      <c r="D28" s="124"/>
      <c r="E28" s="124"/>
      <c r="K28" s="8"/>
      <c r="L28" s="6">
        <f>VLOOKUP(ABS(K27),MangNMV08paar,14)</f>
        <v>6</v>
      </c>
      <c r="M28" s="7"/>
    </row>
    <row r="29" spans="1:15" x14ac:dyDescent="0.2">
      <c r="E29" s="5">
        <v>237</v>
      </c>
      <c r="F29" s="127" t="s">
        <v>108</v>
      </c>
      <c r="G29" s="124"/>
      <c r="H29" s="124"/>
      <c r="K29" s="8"/>
    </row>
    <row r="30" spans="1:15" x14ac:dyDescent="0.2">
      <c r="A30" s="56">
        <v>10</v>
      </c>
      <c r="B30" s="1">
        <v>40</v>
      </c>
      <c r="C30" s="124" t="str">
        <f>VLOOKUP(ABS(B30),MangNMV08paar,IF(B30&gt;0,9,10))</f>
        <v xml:space="preserve">KÜTTIS  - RASS, A. </v>
      </c>
      <c r="D30" s="124"/>
      <c r="E30" s="125"/>
      <c r="F30" s="6">
        <f>VLOOKUP(ABS(E29),MangNMV08paar,14)</f>
        <v>11</v>
      </c>
      <c r="G30" s="7" t="str">
        <f>VLOOKUP(ABS(E29),MangNMV08paar,13)</f>
        <v>3:0</v>
      </c>
      <c r="H30" s="5"/>
      <c r="K30" s="8"/>
    </row>
    <row r="31" spans="1:15" x14ac:dyDescent="0.2">
      <c r="H31" s="8">
        <v>242</v>
      </c>
      <c r="I31" s="127" t="s">
        <v>109</v>
      </c>
      <c r="J31" s="124"/>
      <c r="K31" s="125"/>
    </row>
    <row r="32" spans="1:15" x14ac:dyDescent="0.2">
      <c r="A32" s="56">
        <v>15</v>
      </c>
      <c r="B32" s="1">
        <v>45</v>
      </c>
      <c r="C32" s="124" t="str">
        <f>VLOOKUP(ABS(B32),MangNMV08paar,IF(B32&gt;0,9,10))</f>
        <v xml:space="preserve"> bye -  bye</v>
      </c>
      <c r="D32" s="124"/>
      <c r="E32" s="124"/>
      <c r="H32" s="8"/>
      <c r="I32" s="6">
        <f>VLOOKUP(ABS(H31),MangNMV08paar,14)</f>
        <v>3</v>
      </c>
      <c r="J32" s="7"/>
    </row>
    <row r="33" spans="1:15" x14ac:dyDescent="0.2">
      <c r="E33" s="5">
        <v>238</v>
      </c>
      <c r="F33" s="127" t="str">
        <f>VLOOKUP(ABS(E33),MangNMV08paar,IF(E33&gt;0,9,10))</f>
        <v xml:space="preserve">VALO  - VILLEMS </v>
      </c>
      <c r="G33" s="124"/>
      <c r="H33" s="125"/>
      <c r="K33" s="56">
        <v>-246</v>
      </c>
      <c r="L33" s="124" t="s">
        <v>106</v>
      </c>
      <c r="M33" s="124"/>
      <c r="N33" s="124"/>
      <c r="O33" s="56" t="s">
        <v>2</v>
      </c>
    </row>
    <row r="34" spans="1:15" x14ac:dyDescent="0.2">
      <c r="A34" s="56">
        <v>2</v>
      </c>
      <c r="B34" s="1">
        <v>32</v>
      </c>
      <c r="C34" s="124" t="str">
        <f>VLOOKUP(ABS(B34),MangNMV08paar,IF(B34&gt;0,9,10))</f>
        <v xml:space="preserve">VALO  - VILLEMS </v>
      </c>
      <c r="D34" s="124"/>
      <c r="E34" s="125"/>
      <c r="F34" s="6" t="str">
        <f>VLOOKUP(ABS(E33),MangNMV08paar,14)</f>
        <v/>
      </c>
      <c r="G34" s="7" t="str">
        <f>VLOOKUP(ABS(E33),MangNMV08paar,13)</f>
        <v>w.o.</v>
      </c>
    </row>
    <row r="35" spans="1:15" x14ac:dyDescent="0.2">
      <c r="H35" s="56">
        <v>-243</v>
      </c>
      <c r="I35" s="124" t="s">
        <v>110</v>
      </c>
      <c r="J35" s="124"/>
      <c r="K35" s="124"/>
    </row>
    <row r="36" spans="1:15" x14ac:dyDescent="0.2">
      <c r="K36" s="5">
        <v>245</v>
      </c>
      <c r="L36" s="127" t="s">
        <v>107</v>
      </c>
      <c r="M36" s="124"/>
      <c r="N36" s="124"/>
      <c r="O36" s="56" t="s">
        <v>3</v>
      </c>
    </row>
    <row r="37" spans="1:15" x14ac:dyDescent="0.2">
      <c r="H37" s="56">
        <v>-244</v>
      </c>
      <c r="I37" s="124" t="s">
        <v>107</v>
      </c>
      <c r="J37" s="124"/>
      <c r="K37" s="125"/>
      <c r="L37" s="6">
        <f>VLOOKUP(ABS(K36),MangNMV08paar,14)</f>
        <v>3</v>
      </c>
      <c r="M37" s="7"/>
    </row>
    <row r="38" spans="1:15" ht="12.75" customHeight="1" x14ac:dyDescent="0.2">
      <c r="E38" s="10" t="s">
        <v>5</v>
      </c>
      <c r="F38" s="6" t="s">
        <v>80</v>
      </c>
      <c r="G38" s="59"/>
    </row>
    <row r="39" spans="1:15" x14ac:dyDescent="0.2">
      <c r="K39" s="56">
        <v>-245</v>
      </c>
      <c r="L39" s="124" t="str">
        <f>VLOOKUP(ABS(K39),MangNMV08paar,IF(K39&gt;0,9,10))</f>
        <v xml:space="preserve">KULL  - PRINTSMANN </v>
      </c>
      <c r="M39" s="124"/>
      <c r="N39" s="124"/>
      <c r="O39" s="56" t="s">
        <v>4</v>
      </c>
    </row>
  </sheetData>
  <mergeCells count="40">
    <mergeCell ref="L39:N39"/>
    <mergeCell ref="F3:K3"/>
    <mergeCell ref="I35:K35"/>
    <mergeCell ref="I37:K37"/>
    <mergeCell ref="L11:N11"/>
    <mergeCell ref="L19:N19"/>
    <mergeCell ref="L27:N27"/>
    <mergeCell ref="L33:N33"/>
    <mergeCell ref="L36:N36"/>
    <mergeCell ref="I7:K7"/>
    <mergeCell ref="I31:K31"/>
    <mergeCell ref="L13:N18"/>
    <mergeCell ref="L21:N26"/>
    <mergeCell ref="F25:H25"/>
    <mergeCell ref="F29:H29"/>
    <mergeCell ref="F9:H9"/>
    <mergeCell ref="C34:E34"/>
    <mergeCell ref="F33:H33"/>
    <mergeCell ref="C26:E26"/>
    <mergeCell ref="C28:E28"/>
    <mergeCell ref="C30:E30"/>
    <mergeCell ref="C32:E32"/>
    <mergeCell ref="I15:K15"/>
    <mergeCell ref="C24:E24"/>
    <mergeCell ref="C10:E10"/>
    <mergeCell ref="C12:E12"/>
    <mergeCell ref="C14:E14"/>
    <mergeCell ref="C16:E16"/>
    <mergeCell ref="I23:K23"/>
    <mergeCell ref="F13:H13"/>
    <mergeCell ref="F17:H17"/>
    <mergeCell ref="F21:H21"/>
    <mergeCell ref="C18:E18"/>
    <mergeCell ref="C22:E22"/>
    <mergeCell ref="C20:E20"/>
    <mergeCell ref="C4:E4"/>
    <mergeCell ref="C6:E6"/>
    <mergeCell ref="C8:E8"/>
    <mergeCell ref="C1:N1"/>
    <mergeCell ref="F5:H5"/>
  </mergeCells>
  <phoneticPr fontId="1" type="noConversion"/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26"/>
  <sheetViews>
    <sheetView topLeftCell="A4" zoomScale="75" zoomScaleNormal="75" workbookViewId="0">
      <selection activeCell="D7" sqref="D7:I15"/>
    </sheetView>
  </sheetViews>
  <sheetFormatPr defaultColWidth="9.109375" defaultRowHeight="15" x14ac:dyDescent="0.25"/>
  <cols>
    <col min="1" max="1" width="1.44140625" style="38" customWidth="1"/>
    <col min="2" max="2" width="5.6640625" style="39" customWidth="1"/>
    <col min="3" max="3" width="23" style="38" bestFit="1" customWidth="1"/>
    <col min="4" max="6" width="18.5546875" style="38" customWidth="1"/>
    <col min="7" max="8" width="7.88671875" style="39" customWidth="1"/>
    <col min="9" max="9" width="15.6640625" style="38" customWidth="1"/>
    <col min="10" max="10" width="11.44140625" style="39" customWidth="1"/>
    <col min="11" max="11" width="2.88671875" style="38" customWidth="1"/>
    <col min="12" max="16384" width="9.109375" style="38"/>
  </cols>
  <sheetData>
    <row r="1" spans="2:10" ht="15.6" x14ac:dyDescent="0.3">
      <c r="B1" s="141" t="s">
        <v>77</v>
      </c>
      <c r="C1" s="141"/>
      <c r="D1" s="141"/>
      <c r="E1" s="141"/>
      <c r="F1" s="141"/>
      <c r="G1" s="141"/>
      <c r="H1" s="141"/>
      <c r="I1" s="141"/>
      <c r="J1" s="141"/>
    </row>
    <row r="2" spans="2:10" x14ac:dyDescent="0.25">
      <c r="H2" s="142" t="s">
        <v>78</v>
      </c>
      <c r="I2" s="142"/>
      <c r="J2" s="142"/>
    </row>
    <row r="3" spans="2:10" ht="16.2" thickBot="1" x14ac:dyDescent="0.35">
      <c r="B3" s="141" t="s">
        <v>67</v>
      </c>
      <c r="C3" s="141"/>
      <c r="D3" s="141"/>
      <c r="E3" s="141"/>
      <c r="F3" s="141"/>
      <c r="G3" s="141"/>
      <c r="H3" s="141"/>
      <c r="I3" s="141"/>
      <c r="J3" s="141"/>
    </row>
    <row r="4" spans="2:10" ht="15.6" x14ac:dyDescent="0.3">
      <c r="B4" s="143" t="s">
        <v>10</v>
      </c>
      <c r="C4" s="151" t="s">
        <v>8</v>
      </c>
      <c r="D4" s="152"/>
      <c r="E4" s="151" t="s">
        <v>9</v>
      </c>
      <c r="F4" s="153"/>
      <c r="G4" s="145" t="s">
        <v>14</v>
      </c>
      <c r="H4" s="147" t="s">
        <v>59</v>
      </c>
      <c r="I4" s="149" t="s">
        <v>16</v>
      </c>
      <c r="J4" s="143" t="s">
        <v>60</v>
      </c>
    </row>
    <row r="5" spans="2:10" ht="15.75" customHeight="1" thickBot="1" x14ac:dyDescent="0.3">
      <c r="B5" s="144"/>
      <c r="C5" s="90" t="s">
        <v>62</v>
      </c>
      <c r="D5" s="112" t="s">
        <v>63</v>
      </c>
      <c r="E5" s="113" t="s">
        <v>62</v>
      </c>
      <c r="F5" s="88" t="s">
        <v>63</v>
      </c>
      <c r="G5" s="146"/>
      <c r="H5" s="148"/>
      <c r="I5" s="150"/>
      <c r="J5" s="144"/>
    </row>
    <row r="6" spans="2:10" ht="21" customHeight="1" x14ac:dyDescent="0.25">
      <c r="B6" s="92">
        <v>1</v>
      </c>
      <c r="C6" s="114"/>
      <c r="D6" s="115"/>
      <c r="E6" s="116"/>
      <c r="F6" s="117"/>
      <c r="G6" s="95"/>
      <c r="H6" s="96"/>
      <c r="I6" s="97">
        <f t="shared" ref="I6:I17" si="0">G6+H6</f>
        <v>0</v>
      </c>
      <c r="J6" s="98"/>
    </row>
    <row r="7" spans="2:10" ht="21" customHeight="1" x14ac:dyDescent="0.25">
      <c r="B7" s="49">
        <v>2</v>
      </c>
      <c r="C7" s="106"/>
      <c r="D7" s="107" t="s">
        <v>85</v>
      </c>
      <c r="E7" s="109"/>
      <c r="F7" s="82" t="s">
        <v>86</v>
      </c>
      <c r="G7" s="47"/>
      <c r="H7" s="40"/>
      <c r="I7" s="58">
        <v>95</v>
      </c>
      <c r="J7" s="51"/>
    </row>
    <row r="8" spans="2:10" ht="21" customHeight="1" x14ac:dyDescent="0.25">
      <c r="B8" s="49">
        <v>3</v>
      </c>
      <c r="C8" s="81"/>
      <c r="D8" s="108" t="s">
        <v>87</v>
      </c>
      <c r="E8" s="109"/>
      <c r="F8" s="82" t="s">
        <v>88</v>
      </c>
      <c r="G8" s="47"/>
      <c r="H8" s="40"/>
      <c r="I8" s="58">
        <v>44</v>
      </c>
      <c r="J8" s="51"/>
    </row>
    <row r="9" spans="2:10" ht="21" customHeight="1" x14ac:dyDescent="0.25">
      <c r="B9" s="49">
        <v>4</v>
      </c>
      <c r="C9" s="81"/>
      <c r="D9" s="108" t="s">
        <v>89</v>
      </c>
      <c r="E9" s="109"/>
      <c r="F9" s="82" t="s">
        <v>90</v>
      </c>
      <c r="G9" s="47"/>
      <c r="H9" s="40"/>
      <c r="I9" s="58">
        <v>41</v>
      </c>
      <c r="J9" s="51"/>
    </row>
    <row r="10" spans="2:10" ht="21" customHeight="1" x14ac:dyDescent="0.25">
      <c r="B10" s="49">
        <v>5</v>
      </c>
      <c r="C10" s="81"/>
      <c r="D10" s="108" t="s">
        <v>91</v>
      </c>
      <c r="E10" s="109"/>
      <c r="F10" s="82" t="s">
        <v>92</v>
      </c>
      <c r="G10" s="47"/>
      <c r="H10" s="40"/>
      <c r="I10" s="58">
        <v>35</v>
      </c>
      <c r="J10" s="51"/>
    </row>
    <row r="11" spans="2:10" ht="21" customHeight="1" x14ac:dyDescent="0.25">
      <c r="B11" s="49">
        <v>6</v>
      </c>
      <c r="C11" s="81"/>
      <c r="D11" s="108" t="s">
        <v>93</v>
      </c>
      <c r="E11" s="109"/>
      <c r="F11" s="82" t="s">
        <v>94</v>
      </c>
      <c r="G11" s="47"/>
      <c r="H11" s="40"/>
      <c r="I11" s="58">
        <v>29</v>
      </c>
      <c r="J11" s="51"/>
    </row>
    <row r="12" spans="2:10" ht="21" customHeight="1" x14ac:dyDescent="0.25">
      <c r="B12" s="49">
        <v>7</v>
      </c>
      <c r="C12" s="81"/>
      <c r="D12" s="108" t="s">
        <v>95</v>
      </c>
      <c r="E12" s="109"/>
      <c r="F12" s="82" t="s">
        <v>96</v>
      </c>
      <c r="G12" s="47"/>
      <c r="H12" s="40"/>
      <c r="I12" s="58">
        <v>24</v>
      </c>
      <c r="J12" s="51"/>
    </row>
    <row r="13" spans="2:10" ht="21" customHeight="1" x14ac:dyDescent="0.25">
      <c r="B13" s="49">
        <v>8</v>
      </c>
      <c r="C13" s="81"/>
      <c r="D13" s="108" t="s">
        <v>97</v>
      </c>
      <c r="E13" s="109"/>
      <c r="F13" s="82" t="s">
        <v>98</v>
      </c>
      <c r="G13" s="47"/>
      <c r="H13" s="40"/>
      <c r="I13" s="58">
        <v>23</v>
      </c>
      <c r="J13" s="51"/>
    </row>
    <row r="14" spans="2:10" ht="21" customHeight="1" x14ac:dyDescent="0.25">
      <c r="B14" s="49">
        <v>9</v>
      </c>
      <c r="C14" s="81"/>
      <c r="D14" s="108" t="s">
        <v>99</v>
      </c>
      <c r="E14" s="109"/>
      <c r="F14" s="82" t="s">
        <v>100</v>
      </c>
      <c r="G14" s="47"/>
      <c r="H14" s="40"/>
      <c r="I14" s="58">
        <v>0</v>
      </c>
      <c r="J14" s="51"/>
    </row>
    <row r="15" spans="2:10" ht="21" customHeight="1" x14ac:dyDescent="0.25">
      <c r="B15" s="49">
        <v>10</v>
      </c>
      <c r="C15" s="81"/>
      <c r="D15" s="108" t="s">
        <v>101</v>
      </c>
      <c r="E15" s="109"/>
      <c r="F15" s="82" t="s">
        <v>102</v>
      </c>
      <c r="G15" s="47"/>
      <c r="H15" s="40"/>
      <c r="I15" s="58">
        <f>G15+H15</f>
        <v>0</v>
      </c>
      <c r="J15" s="51"/>
    </row>
    <row r="16" spans="2:10" ht="21" customHeight="1" x14ac:dyDescent="0.25">
      <c r="B16" s="49">
        <v>11</v>
      </c>
      <c r="C16" s="81"/>
      <c r="D16" s="108"/>
      <c r="E16" s="109"/>
      <c r="F16" s="82"/>
      <c r="G16" s="47"/>
      <c r="H16" s="40"/>
      <c r="I16" s="58">
        <f t="shared" si="0"/>
        <v>0</v>
      </c>
      <c r="J16" s="51"/>
    </row>
    <row r="17" spans="2:10" ht="21" customHeight="1" thickBot="1" x14ac:dyDescent="0.3">
      <c r="B17" s="99">
        <v>12</v>
      </c>
      <c r="C17" s="118"/>
      <c r="D17" s="119"/>
      <c r="E17" s="110"/>
      <c r="F17" s="111"/>
      <c r="G17" s="102"/>
      <c r="H17" s="103"/>
      <c r="I17" s="104">
        <f t="shared" si="0"/>
        <v>0</v>
      </c>
      <c r="J17" s="105"/>
    </row>
    <row r="18" spans="2:10" ht="21" customHeight="1" x14ac:dyDescent="0.25">
      <c r="B18" s="89"/>
    </row>
    <row r="19" spans="2:10" ht="21" customHeight="1" x14ac:dyDescent="0.25">
      <c r="B19" s="89"/>
    </row>
    <row r="20" spans="2:10" ht="21" customHeight="1" x14ac:dyDescent="0.25">
      <c r="B20" s="89"/>
    </row>
    <row r="21" spans="2:10" ht="21" customHeight="1" x14ac:dyDescent="0.25">
      <c r="B21" s="89"/>
      <c r="E21" s="38" t="s">
        <v>61</v>
      </c>
      <c r="H21" s="80" t="s">
        <v>79</v>
      </c>
      <c r="I21" s="80"/>
      <c r="J21" s="89"/>
    </row>
    <row r="22" spans="2:10" ht="21" customHeight="1" x14ac:dyDescent="0.25">
      <c r="B22" s="89"/>
      <c r="J22" s="89"/>
    </row>
    <row r="23" spans="2:10" ht="21" customHeight="1" x14ac:dyDescent="0.25">
      <c r="B23" s="89"/>
      <c r="J23" s="89"/>
    </row>
    <row r="24" spans="2:10" ht="21" customHeight="1" x14ac:dyDescent="0.25">
      <c r="B24" s="89"/>
      <c r="J24" s="89"/>
    </row>
    <row r="25" spans="2:10" ht="21" customHeight="1" x14ac:dyDescent="0.25">
      <c r="B25" s="89"/>
      <c r="J25" s="89"/>
    </row>
    <row r="26" spans="2:10" x14ac:dyDescent="0.25">
      <c r="J26" s="80"/>
    </row>
  </sheetData>
  <sortState xmlns:xlrd2="http://schemas.microsoft.com/office/spreadsheetml/2017/richdata2" ref="D7:I15">
    <sortCondition descending="1" ref="I7:I15"/>
  </sortState>
  <mergeCells count="10">
    <mergeCell ref="B1:J1"/>
    <mergeCell ref="B3:J3"/>
    <mergeCell ref="H2:J2"/>
    <mergeCell ref="B4:B5"/>
    <mergeCell ref="G4:G5"/>
    <mergeCell ref="H4:H5"/>
    <mergeCell ref="I4:I5"/>
    <mergeCell ref="J4:J5"/>
    <mergeCell ref="C4:D4"/>
    <mergeCell ref="E4:F4"/>
  </mergeCells>
  <phoneticPr fontId="0" type="noConversion"/>
  <pageMargins left="0.74803149606299213" right="0.74803149606299213" top="0.59055118110236227" bottom="0.59055118110236227" header="0.31496062992125984" footer="0.31496062992125984"/>
  <pageSetup paperSize="9" scale="99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26"/>
  <sheetViews>
    <sheetView zoomScale="75" workbookViewId="0">
      <selection activeCell="C6" sqref="C6:I9"/>
    </sheetView>
  </sheetViews>
  <sheetFormatPr defaultColWidth="9.109375" defaultRowHeight="15" x14ac:dyDescent="0.25"/>
  <cols>
    <col min="1" max="1" width="1.44140625" style="38" customWidth="1"/>
    <col min="2" max="2" width="5.6640625" style="39" customWidth="1"/>
    <col min="3" max="6" width="18.5546875" style="38" customWidth="1"/>
    <col min="7" max="8" width="7.88671875" style="39" customWidth="1"/>
    <col min="9" max="9" width="15.6640625" style="39" customWidth="1"/>
    <col min="10" max="10" width="11.44140625" style="39" customWidth="1"/>
    <col min="11" max="11" width="2.88671875" style="38" customWidth="1"/>
    <col min="12" max="16384" width="9.109375" style="38"/>
  </cols>
  <sheetData>
    <row r="1" spans="2:10" ht="15.6" x14ac:dyDescent="0.3">
      <c r="B1" s="141"/>
      <c r="C1" s="141"/>
      <c r="D1" s="141"/>
      <c r="E1" s="141"/>
      <c r="F1" s="141"/>
      <c r="G1" s="141"/>
      <c r="H1" s="141"/>
      <c r="I1" s="141"/>
      <c r="J1" s="141"/>
    </row>
    <row r="2" spans="2:10" x14ac:dyDescent="0.25">
      <c r="H2" s="142"/>
      <c r="I2" s="142"/>
      <c r="J2" s="142"/>
    </row>
    <row r="3" spans="2:10" ht="16.2" thickBot="1" x14ac:dyDescent="0.35">
      <c r="B3" s="141" t="s">
        <v>81</v>
      </c>
      <c r="C3" s="141"/>
      <c r="D3" s="141"/>
      <c r="E3" s="141"/>
      <c r="F3" s="141"/>
      <c r="G3" s="141"/>
      <c r="H3" s="141"/>
      <c r="I3" s="141"/>
      <c r="J3" s="141"/>
    </row>
    <row r="4" spans="2:10" ht="15.6" x14ac:dyDescent="0.3">
      <c r="B4" s="143" t="s">
        <v>10</v>
      </c>
      <c r="C4" s="152" t="s">
        <v>8</v>
      </c>
      <c r="D4" s="153"/>
      <c r="E4" s="152" t="s">
        <v>9</v>
      </c>
      <c r="F4" s="153"/>
      <c r="G4" s="145" t="s">
        <v>14</v>
      </c>
      <c r="H4" s="147" t="s">
        <v>59</v>
      </c>
      <c r="I4" s="149" t="s">
        <v>16</v>
      </c>
      <c r="J4" s="143" t="s">
        <v>60</v>
      </c>
    </row>
    <row r="5" spans="2:10" ht="15.6" thickBot="1" x14ac:dyDescent="0.3">
      <c r="B5" s="154"/>
      <c r="C5" s="52" t="s">
        <v>62</v>
      </c>
      <c r="D5" s="53" t="s">
        <v>63</v>
      </c>
      <c r="E5" s="52" t="s">
        <v>62</v>
      </c>
      <c r="F5" s="54" t="s">
        <v>63</v>
      </c>
      <c r="G5" s="155"/>
      <c r="H5" s="156"/>
      <c r="I5" s="157"/>
      <c r="J5" s="154"/>
    </row>
    <row r="6" spans="2:10" ht="19.5" customHeight="1" thickTop="1" x14ac:dyDescent="0.25">
      <c r="B6" s="48">
        <v>1</v>
      </c>
      <c r="C6" s="43" t="s">
        <v>114</v>
      </c>
      <c r="D6" s="45" t="s">
        <v>92</v>
      </c>
      <c r="E6" s="43" t="s">
        <v>115</v>
      </c>
      <c r="F6" s="45" t="s">
        <v>116</v>
      </c>
      <c r="G6" s="47"/>
      <c r="H6" s="40"/>
      <c r="I6" s="58">
        <v>32</v>
      </c>
      <c r="J6" s="50"/>
    </row>
    <row r="7" spans="2:10" ht="19.5" customHeight="1" x14ac:dyDescent="0.25">
      <c r="B7" s="49">
        <v>2</v>
      </c>
      <c r="C7" s="43" t="s">
        <v>125</v>
      </c>
      <c r="D7" s="45" t="s">
        <v>126</v>
      </c>
      <c r="E7" s="43" t="s">
        <v>127</v>
      </c>
      <c r="F7" s="45" t="s">
        <v>128</v>
      </c>
      <c r="G7" s="47"/>
      <c r="H7" s="40"/>
      <c r="I7" s="58">
        <v>22</v>
      </c>
      <c r="J7" s="51"/>
    </row>
    <row r="8" spans="2:10" ht="19.5" customHeight="1" x14ac:dyDescent="0.25">
      <c r="B8" s="49">
        <v>3</v>
      </c>
      <c r="C8" s="43" t="s">
        <v>117</v>
      </c>
      <c r="D8" s="45" t="s">
        <v>118</v>
      </c>
      <c r="E8" s="43" t="s">
        <v>119</v>
      </c>
      <c r="F8" s="45" t="s">
        <v>120</v>
      </c>
      <c r="G8" s="47"/>
      <c r="H8" s="40"/>
      <c r="I8" s="58">
        <v>10</v>
      </c>
      <c r="J8" s="51"/>
    </row>
    <row r="9" spans="2:10" ht="19.5" customHeight="1" x14ac:dyDescent="0.25">
      <c r="B9" s="49">
        <v>4</v>
      </c>
      <c r="C9" s="43" t="s">
        <v>121</v>
      </c>
      <c r="D9" s="45" t="s">
        <v>122</v>
      </c>
      <c r="E9" s="43" t="s">
        <v>123</v>
      </c>
      <c r="F9" s="45" t="s">
        <v>124</v>
      </c>
      <c r="G9" s="47"/>
      <c r="H9" s="40"/>
      <c r="I9" s="58">
        <v>1</v>
      </c>
      <c r="J9" s="51"/>
    </row>
    <row r="10" spans="2:10" ht="19.5" customHeight="1" x14ac:dyDescent="0.25">
      <c r="B10" s="49">
        <v>5</v>
      </c>
      <c r="C10" s="43"/>
      <c r="D10" s="45"/>
      <c r="E10" s="43"/>
      <c r="F10" s="45"/>
      <c r="G10" s="47"/>
      <c r="H10" s="40"/>
      <c r="I10" s="58">
        <f t="shared" ref="I10:I22" si="0">G10+H10</f>
        <v>0</v>
      </c>
      <c r="J10" s="51"/>
    </row>
    <row r="11" spans="2:10" ht="19.5" customHeight="1" x14ac:dyDescent="0.25">
      <c r="B11" s="49">
        <v>6</v>
      </c>
      <c r="C11" s="43"/>
      <c r="D11" s="45"/>
      <c r="E11" s="43"/>
      <c r="F11" s="45"/>
      <c r="G11" s="47"/>
      <c r="H11" s="40"/>
      <c r="I11" s="58">
        <f t="shared" si="0"/>
        <v>0</v>
      </c>
      <c r="J11" s="51"/>
    </row>
    <row r="12" spans="2:10" ht="19.5" customHeight="1" x14ac:dyDescent="0.25">
      <c r="B12" s="49">
        <v>7</v>
      </c>
      <c r="C12" s="43"/>
      <c r="D12" s="45"/>
      <c r="E12" s="43"/>
      <c r="F12" s="45"/>
      <c r="G12" s="47"/>
      <c r="H12" s="40"/>
      <c r="I12" s="58">
        <f t="shared" si="0"/>
        <v>0</v>
      </c>
      <c r="J12" s="51"/>
    </row>
    <row r="13" spans="2:10" ht="19.5" customHeight="1" x14ac:dyDescent="0.25">
      <c r="B13" s="49">
        <v>8</v>
      </c>
      <c r="C13" s="43"/>
      <c r="D13" s="45"/>
      <c r="E13" s="43"/>
      <c r="F13" s="45"/>
      <c r="G13" s="47"/>
      <c r="H13" s="40"/>
      <c r="I13" s="58">
        <f t="shared" si="0"/>
        <v>0</v>
      </c>
      <c r="J13" s="51"/>
    </row>
    <row r="14" spans="2:10" ht="19.5" customHeight="1" x14ac:dyDescent="0.25">
      <c r="B14" s="49">
        <v>9</v>
      </c>
      <c r="C14" s="43"/>
      <c r="D14" s="45"/>
      <c r="E14" s="43"/>
      <c r="F14" s="45"/>
      <c r="G14" s="47"/>
      <c r="H14" s="40"/>
      <c r="I14" s="58">
        <f t="shared" si="0"/>
        <v>0</v>
      </c>
      <c r="J14" s="51"/>
    </row>
    <row r="15" spans="2:10" ht="19.5" customHeight="1" x14ac:dyDescent="0.25">
      <c r="B15" s="49">
        <v>10</v>
      </c>
      <c r="C15" s="43"/>
      <c r="D15" s="45"/>
      <c r="E15" s="43"/>
      <c r="F15" s="45"/>
      <c r="G15" s="47"/>
      <c r="H15" s="40"/>
      <c r="I15" s="58">
        <f t="shared" si="0"/>
        <v>0</v>
      </c>
      <c r="J15" s="51"/>
    </row>
    <row r="16" spans="2:10" ht="19.5" customHeight="1" x14ac:dyDescent="0.25">
      <c r="B16" s="49">
        <v>11</v>
      </c>
      <c r="C16" s="43"/>
      <c r="D16" s="45"/>
      <c r="E16" s="43"/>
      <c r="F16" s="45"/>
      <c r="G16" s="47"/>
      <c r="H16" s="40"/>
      <c r="I16" s="58">
        <f t="shared" si="0"/>
        <v>0</v>
      </c>
      <c r="J16" s="51"/>
    </row>
    <row r="17" spans="2:10" ht="19.5" customHeight="1" x14ac:dyDescent="0.25">
      <c r="B17" s="49">
        <v>12</v>
      </c>
      <c r="C17" s="43"/>
      <c r="D17" s="45"/>
      <c r="E17" s="43"/>
      <c r="F17" s="45"/>
      <c r="G17" s="47"/>
      <c r="H17" s="40"/>
      <c r="I17" s="58">
        <f t="shared" si="0"/>
        <v>0</v>
      </c>
      <c r="J17" s="51"/>
    </row>
    <row r="18" spans="2:10" ht="19.5" customHeight="1" x14ac:dyDescent="0.25">
      <c r="B18" s="49">
        <v>13</v>
      </c>
      <c r="C18" s="43"/>
      <c r="D18" s="45"/>
      <c r="E18" s="43"/>
      <c r="F18" s="45"/>
      <c r="G18" s="47"/>
      <c r="H18" s="40"/>
      <c r="I18" s="58">
        <f t="shared" si="0"/>
        <v>0</v>
      </c>
      <c r="J18" s="51"/>
    </row>
    <row r="19" spans="2:10" ht="19.5" customHeight="1" x14ac:dyDescent="0.25">
      <c r="B19" s="49">
        <v>14</v>
      </c>
      <c r="C19" s="43"/>
      <c r="D19" s="45"/>
      <c r="E19" s="43"/>
      <c r="F19" s="45"/>
      <c r="G19" s="47"/>
      <c r="H19" s="40"/>
      <c r="I19" s="58">
        <f t="shared" si="0"/>
        <v>0</v>
      </c>
      <c r="J19" s="51"/>
    </row>
    <row r="20" spans="2:10" ht="19.5" customHeight="1" x14ac:dyDescent="0.25">
      <c r="B20" s="49">
        <v>15</v>
      </c>
      <c r="C20" s="43"/>
      <c r="D20" s="45"/>
      <c r="E20" s="43"/>
      <c r="F20" s="45"/>
      <c r="G20" s="47"/>
      <c r="H20" s="40"/>
      <c r="I20" s="58">
        <f t="shared" si="0"/>
        <v>0</v>
      </c>
      <c r="J20" s="51"/>
    </row>
    <row r="21" spans="2:10" ht="19.5" customHeight="1" x14ac:dyDescent="0.25">
      <c r="B21" s="49">
        <v>16</v>
      </c>
      <c r="C21" s="43"/>
      <c r="D21" s="45"/>
      <c r="E21" s="43"/>
      <c r="F21" s="45"/>
      <c r="G21" s="47"/>
      <c r="H21" s="40"/>
      <c r="I21" s="58">
        <f t="shared" si="0"/>
        <v>0</v>
      </c>
      <c r="J21" s="51"/>
    </row>
    <row r="22" spans="2:10" ht="19.5" customHeight="1" x14ac:dyDescent="0.25">
      <c r="B22" s="49">
        <v>17</v>
      </c>
      <c r="C22" s="43"/>
      <c r="D22" s="45"/>
      <c r="E22" s="43"/>
      <c r="F22" s="45"/>
      <c r="G22" s="47"/>
      <c r="H22" s="40"/>
      <c r="I22" s="58">
        <f t="shared" si="0"/>
        <v>0</v>
      </c>
      <c r="J22" s="51"/>
    </row>
    <row r="23" spans="2:10" ht="19.5" customHeight="1" x14ac:dyDescent="0.25">
      <c r="B23" s="49">
        <v>18</v>
      </c>
      <c r="E23" s="38" t="s">
        <v>61</v>
      </c>
      <c r="H23" s="86" t="s">
        <v>79</v>
      </c>
      <c r="I23" s="86"/>
      <c r="J23" s="51"/>
    </row>
    <row r="24" spans="2:10" ht="19.5" customHeight="1" x14ac:dyDescent="0.25">
      <c r="B24" s="49">
        <v>19</v>
      </c>
      <c r="J24" s="51"/>
    </row>
    <row r="25" spans="2:10" ht="19.5" customHeight="1" x14ac:dyDescent="0.25">
      <c r="B25" s="49">
        <v>20</v>
      </c>
      <c r="J25" s="51"/>
    </row>
    <row r="26" spans="2:10" x14ac:dyDescent="0.25">
      <c r="J26" s="86"/>
    </row>
  </sheetData>
  <sortState xmlns:xlrd2="http://schemas.microsoft.com/office/spreadsheetml/2017/richdata2" ref="C6:I9">
    <sortCondition descending="1" ref="I6:I9"/>
  </sortState>
  <mergeCells count="10">
    <mergeCell ref="B1:J1"/>
    <mergeCell ref="B3:J3"/>
    <mergeCell ref="H2:J2"/>
    <mergeCell ref="B4:B5"/>
    <mergeCell ref="G4:G5"/>
    <mergeCell ref="H4:H5"/>
    <mergeCell ref="I4:I5"/>
    <mergeCell ref="J4:J5"/>
    <mergeCell ref="C4:D4"/>
    <mergeCell ref="E4:F4"/>
  </mergeCells>
  <phoneticPr fontId="0" type="noConversion"/>
  <pageMargins left="0.74803149606299213" right="0.74803149606299213" top="0.59055118110236227" bottom="0.59055118110236227" header="0.31496062992125984" footer="0.31496062992125984"/>
  <pageSetup paperSize="9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28"/>
  <sheetViews>
    <sheetView zoomScale="75" workbookViewId="0">
      <selection activeCell="N9" sqref="N9"/>
    </sheetView>
  </sheetViews>
  <sheetFormatPr defaultColWidth="9.109375" defaultRowHeight="15" x14ac:dyDescent="0.25"/>
  <cols>
    <col min="1" max="1" width="1.44140625" style="38" customWidth="1"/>
    <col min="2" max="2" width="5.6640625" style="39" customWidth="1"/>
    <col min="3" max="6" width="18.5546875" style="38" customWidth="1"/>
    <col min="7" max="8" width="7.88671875" style="39" customWidth="1"/>
    <col min="9" max="9" width="15.6640625" style="39" customWidth="1"/>
    <col min="10" max="10" width="11.44140625" style="39" customWidth="1"/>
    <col min="11" max="11" width="2.88671875" style="38" customWidth="1"/>
    <col min="12" max="16384" width="9.109375" style="38"/>
  </cols>
  <sheetData>
    <row r="1" spans="2:10" ht="15.6" x14ac:dyDescent="0.3">
      <c r="B1" s="141"/>
      <c r="C1" s="141"/>
      <c r="D1" s="141"/>
      <c r="E1" s="141"/>
      <c r="F1" s="141"/>
      <c r="G1" s="141"/>
      <c r="H1" s="141"/>
      <c r="I1" s="141"/>
      <c r="J1" s="141"/>
    </row>
    <row r="2" spans="2:10" x14ac:dyDescent="0.25">
      <c r="H2" s="142"/>
      <c r="I2" s="142"/>
      <c r="J2" s="142"/>
    </row>
    <row r="3" spans="2:10" ht="15.6" x14ac:dyDescent="0.3">
      <c r="B3" s="141" t="s">
        <v>58</v>
      </c>
      <c r="C3" s="141"/>
      <c r="D3" s="141"/>
      <c r="E3" s="141"/>
      <c r="F3" s="141"/>
      <c r="G3" s="141"/>
      <c r="H3" s="141"/>
      <c r="I3" s="141"/>
      <c r="J3" s="141"/>
    </row>
    <row r="4" spans="2:10" ht="18" thickBot="1" x14ac:dyDescent="0.35">
      <c r="G4" s="128" t="s">
        <v>0</v>
      </c>
      <c r="H4" s="128"/>
      <c r="I4" s="128"/>
      <c r="J4" s="128"/>
    </row>
    <row r="5" spans="2:10" ht="15.6" x14ac:dyDescent="0.3">
      <c r="B5" s="143" t="s">
        <v>10</v>
      </c>
      <c r="C5" s="152" t="s">
        <v>64</v>
      </c>
      <c r="D5" s="153"/>
      <c r="E5" s="152" t="s">
        <v>65</v>
      </c>
      <c r="F5" s="153"/>
      <c r="G5" s="145" t="s">
        <v>14</v>
      </c>
      <c r="H5" s="147" t="s">
        <v>59</v>
      </c>
      <c r="I5" s="149" t="s">
        <v>16</v>
      </c>
      <c r="J5" s="143" t="s">
        <v>60</v>
      </c>
    </row>
    <row r="6" spans="2:10" ht="15.6" thickBot="1" x14ac:dyDescent="0.3">
      <c r="B6" s="144"/>
      <c r="C6" s="90" t="s">
        <v>62</v>
      </c>
      <c r="D6" s="91" t="s">
        <v>63</v>
      </c>
      <c r="E6" s="90" t="s">
        <v>62</v>
      </c>
      <c r="F6" s="88" t="s">
        <v>63</v>
      </c>
      <c r="G6" s="146"/>
      <c r="H6" s="148"/>
      <c r="I6" s="150"/>
      <c r="J6" s="144"/>
    </row>
    <row r="7" spans="2:10" ht="21" customHeight="1" x14ac:dyDescent="0.25">
      <c r="B7" s="92">
        <v>1</v>
      </c>
      <c r="C7" s="93"/>
      <c r="D7" s="94"/>
      <c r="E7" s="93"/>
      <c r="F7" s="94"/>
      <c r="G7" s="95"/>
      <c r="H7" s="96"/>
      <c r="I7" s="97">
        <f t="shared" ref="I7:I20" si="0">SUM(G7:H7)</f>
        <v>0</v>
      </c>
      <c r="J7" s="98"/>
    </row>
    <row r="8" spans="2:10" ht="21" customHeight="1" x14ac:dyDescent="0.25">
      <c r="B8" s="49">
        <v>2</v>
      </c>
      <c r="C8" s="43"/>
      <c r="D8" s="45"/>
      <c r="E8" s="43"/>
      <c r="F8" s="45"/>
      <c r="G8" s="47"/>
      <c r="H8" s="40"/>
      <c r="I8" s="58">
        <f t="shared" si="0"/>
        <v>0</v>
      </c>
      <c r="J8" s="51"/>
    </row>
    <row r="9" spans="2:10" ht="21" customHeight="1" x14ac:dyDescent="0.25">
      <c r="B9" s="49">
        <v>3</v>
      </c>
      <c r="C9" s="43"/>
      <c r="D9" s="45"/>
      <c r="E9" s="43"/>
      <c r="F9" s="45"/>
      <c r="G9" s="47"/>
      <c r="H9" s="40"/>
      <c r="I9" s="58">
        <f t="shared" si="0"/>
        <v>0</v>
      </c>
      <c r="J9" s="51"/>
    </row>
    <row r="10" spans="2:10" ht="21" customHeight="1" x14ac:dyDescent="0.25">
      <c r="B10" s="49">
        <v>4</v>
      </c>
      <c r="C10" s="43"/>
      <c r="D10" s="45"/>
      <c r="E10" s="43"/>
      <c r="F10" s="45"/>
      <c r="G10" s="47"/>
      <c r="H10" s="40"/>
      <c r="I10" s="58">
        <f t="shared" si="0"/>
        <v>0</v>
      </c>
      <c r="J10" s="51"/>
    </row>
    <row r="11" spans="2:10" ht="21" customHeight="1" x14ac:dyDescent="0.25">
      <c r="B11" s="49">
        <v>5</v>
      </c>
      <c r="C11" s="43"/>
      <c r="D11" s="45"/>
      <c r="E11" s="43"/>
      <c r="F11" s="45"/>
      <c r="G11" s="47"/>
      <c r="H11" s="40"/>
      <c r="I11" s="58">
        <f t="shared" si="0"/>
        <v>0</v>
      </c>
      <c r="J11" s="51"/>
    </row>
    <row r="12" spans="2:10" ht="21" customHeight="1" x14ac:dyDescent="0.25">
      <c r="B12" s="49">
        <v>6</v>
      </c>
      <c r="C12" s="43"/>
      <c r="D12" s="45"/>
      <c r="E12" s="43"/>
      <c r="F12" s="45"/>
      <c r="G12" s="47"/>
      <c r="H12" s="40"/>
      <c r="I12" s="58">
        <f t="shared" si="0"/>
        <v>0</v>
      </c>
      <c r="J12" s="51"/>
    </row>
    <row r="13" spans="2:10" ht="21" customHeight="1" x14ac:dyDescent="0.25">
      <c r="B13" s="49">
        <v>7</v>
      </c>
      <c r="C13" s="43"/>
      <c r="D13" s="45"/>
      <c r="E13" s="43"/>
      <c r="F13" s="45"/>
      <c r="G13" s="47"/>
      <c r="H13" s="40"/>
      <c r="I13" s="58">
        <f t="shared" si="0"/>
        <v>0</v>
      </c>
      <c r="J13" s="51"/>
    </row>
    <row r="14" spans="2:10" ht="21" customHeight="1" x14ac:dyDescent="0.25">
      <c r="B14" s="49">
        <v>8</v>
      </c>
      <c r="C14" s="43"/>
      <c r="D14" s="45"/>
      <c r="E14" s="43"/>
      <c r="F14" s="45"/>
      <c r="G14" s="47"/>
      <c r="H14" s="40"/>
      <c r="I14" s="58">
        <f t="shared" si="0"/>
        <v>0</v>
      </c>
      <c r="J14" s="51"/>
    </row>
    <row r="15" spans="2:10" ht="21" customHeight="1" x14ac:dyDescent="0.25">
      <c r="B15" s="49">
        <v>9</v>
      </c>
      <c r="C15" s="43"/>
      <c r="D15" s="45"/>
      <c r="E15" s="43"/>
      <c r="F15" s="45"/>
      <c r="G15" s="47"/>
      <c r="H15" s="40"/>
      <c r="I15" s="58">
        <f t="shared" si="0"/>
        <v>0</v>
      </c>
      <c r="J15" s="51"/>
    </row>
    <row r="16" spans="2:10" ht="21" customHeight="1" x14ac:dyDescent="0.25">
      <c r="B16" s="49">
        <v>10</v>
      </c>
      <c r="C16" s="43"/>
      <c r="D16" s="45"/>
      <c r="E16" s="43"/>
      <c r="F16" s="45"/>
      <c r="G16" s="47"/>
      <c r="H16" s="40"/>
      <c r="I16" s="58">
        <f t="shared" si="0"/>
        <v>0</v>
      </c>
      <c r="J16" s="51"/>
    </row>
    <row r="17" spans="2:10" ht="21" customHeight="1" x14ac:dyDescent="0.25">
      <c r="B17" s="49">
        <v>11</v>
      </c>
      <c r="C17" s="43"/>
      <c r="D17" s="45"/>
      <c r="E17" s="43"/>
      <c r="F17" s="45"/>
      <c r="G17" s="47"/>
      <c r="H17" s="40"/>
      <c r="I17" s="58">
        <f t="shared" si="0"/>
        <v>0</v>
      </c>
      <c r="J17" s="51"/>
    </row>
    <row r="18" spans="2:10" ht="21" customHeight="1" x14ac:dyDescent="0.25">
      <c r="B18" s="49">
        <v>12</v>
      </c>
      <c r="C18" s="43"/>
      <c r="D18" s="45"/>
      <c r="E18" s="43"/>
      <c r="F18" s="45"/>
      <c r="G18" s="47"/>
      <c r="H18" s="40"/>
      <c r="I18" s="58">
        <f t="shared" si="0"/>
        <v>0</v>
      </c>
      <c r="J18" s="51"/>
    </row>
    <row r="19" spans="2:10" ht="21" customHeight="1" x14ac:dyDescent="0.25">
      <c r="B19" s="49">
        <v>13</v>
      </c>
      <c r="C19" s="43"/>
      <c r="D19" s="45"/>
      <c r="E19" s="43"/>
      <c r="F19" s="45"/>
      <c r="G19" s="47"/>
      <c r="H19" s="40"/>
      <c r="I19" s="58">
        <f t="shared" si="0"/>
        <v>0</v>
      </c>
      <c r="J19" s="51"/>
    </row>
    <row r="20" spans="2:10" ht="21" customHeight="1" thickBot="1" x14ac:dyDescent="0.3">
      <c r="B20" s="99">
        <v>14</v>
      </c>
      <c r="C20" s="100"/>
      <c r="D20" s="101"/>
      <c r="E20" s="100"/>
      <c r="F20" s="101"/>
      <c r="G20" s="102"/>
      <c r="H20" s="103"/>
      <c r="I20" s="104">
        <f t="shared" si="0"/>
        <v>0</v>
      </c>
      <c r="J20" s="105"/>
    </row>
    <row r="21" spans="2:10" ht="21" customHeight="1" x14ac:dyDescent="0.25">
      <c r="B21" s="89">
        <v>15</v>
      </c>
      <c r="J21" s="89"/>
    </row>
    <row r="22" spans="2:10" ht="21" customHeight="1" x14ac:dyDescent="0.25">
      <c r="B22" s="89">
        <v>16</v>
      </c>
      <c r="E22" s="38" t="s">
        <v>61</v>
      </c>
      <c r="H22" s="87" t="s">
        <v>79</v>
      </c>
      <c r="I22" s="87"/>
      <c r="J22" s="89"/>
    </row>
    <row r="23" spans="2:10" ht="21" customHeight="1" x14ac:dyDescent="0.25">
      <c r="B23" s="89">
        <v>17</v>
      </c>
      <c r="J23" s="89"/>
    </row>
    <row r="24" spans="2:10" ht="21" customHeight="1" x14ac:dyDescent="0.25">
      <c r="B24" s="89">
        <v>18</v>
      </c>
      <c r="J24" s="89"/>
    </row>
    <row r="25" spans="2:10" ht="21" customHeight="1" x14ac:dyDescent="0.25">
      <c r="B25" s="89">
        <v>19</v>
      </c>
      <c r="J25" s="89"/>
    </row>
    <row r="26" spans="2:10" ht="21" customHeight="1" x14ac:dyDescent="0.25">
      <c r="B26" s="89">
        <v>20</v>
      </c>
      <c r="J26" s="89"/>
    </row>
    <row r="27" spans="2:10" x14ac:dyDescent="0.25">
      <c r="J27" s="89"/>
    </row>
    <row r="28" spans="2:10" x14ac:dyDescent="0.25">
      <c r="J28" s="87"/>
    </row>
  </sheetData>
  <mergeCells count="11">
    <mergeCell ref="B1:J1"/>
    <mergeCell ref="B3:J3"/>
    <mergeCell ref="G4:J4"/>
    <mergeCell ref="H2:J2"/>
    <mergeCell ref="B5:B6"/>
    <mergeCell ref="G5:G6"/>
    <mergeCell ref="H5:H6"/>
    <mergeCell ref="I5:I6"/>
    <mergeCell ref="J5:J6"/>
    <mergeCell ref="C5:D5"/>
    <mergeCell ref="E5:F5"/>
  </mergeCells>
  <phoneticPr fontId="0" type="noConversion"/>
  <pageMargins left="0.74803149606299213" right="0.74803149606299213" top="0.39370078740157483" bottom="0.39370078740157483" header="0.31496062992125984" footer="0.31496062992125984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tabSelected="1" workbookViewId="0">
      <selection activeCell="S23" sqref="S23"/>
    </sheetView>
  </sheetViews>
  <sheetFormatPr defaultColWidth="9.109375" defaultRowHeight="10.199999999999999" outlineLevelCol="1" x14ac:dyDescent="0.2"/>
  <cols>
    <col min="1" max="1" width="4.33203125" style="1" customWidth="1"/>
    <col min="2" max="2" width="4.33203125" style="1" hidden="1" customWidth="1" outlineLevel="1"/>
    <col min="3" max="3" width="4.33203125" style="1" customWidth="1" collapsed="1"/>
    <col min="4" max="4" width="24.33203125" style="1" customWidth="1"/>
    <col min="5" max="6" width="4.33203125" style="1" customWidth="1"/>
    <col min="7" max="7" width="24.33203125" style="1" customWidth="1"/>
    <col min="8" max="9" width="4.33203125" style="1" customWidth="1"/>
    <col min="10" max="10" width="24.33203125" style="1" customWidth="1"/>
    <col min="11" max="12" width="4.33203125" style="1" customWidth="1"/>
    <col min="13" max="13" width="24.33203125" style="1" customWidth="1"/>
    <col min="14" max="15" width="4.33203125" style="1" customWidth="1"/>
    <col min="16" max="16384" width="9.109375" style="1"/>
  </cols>
  <sheetData>
    <row r="1" spans="1:14" ht="22.8" x14ac:dyDescent="0.4">
      <c r="C1" s="126" t="s">
        <v>82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.75" customHeight="1" x14ac:dyDescent="0.25">
      <c r="L2" s="131"/>
      <c r="M2" s="131"/>
    </row>
    <row r="3" spans="1:14" ht="15.6" x14ac:dyDescent="0.3">
      <c r="F3" s="132" t="s">
        <v>7</v>
      </c>
      <c r="G3" s="132"/>
      <c r="H3" s="132"/>
      <c r="I3" s="132"/>
      <c r="J3" s="132"/>
      <c r="K3" s="132"/>
      <c r="M3" s="22" t="s">
        <v>83</v>
      </c>
    </row>
    <row r="4" spans="1:14" x14ac:dyDescent="0.2">
      <c r="A4" s="56">
        <v>1</v>
      </c>
      <c r="B4" s="1">
        <v>51</v>
      </c>
      <c r="C4" s="124" t="str">
        <f>VLOOKUP(ABS(B4),MangNMV08paar,IF(B4&gt;0,9,10))</f>
        <v xml:space="preserve"> NP16 -  </v>
      </c>
      <c r="D4" s="124"/>
      <c r="E4" s="124"/>
    </row>
    <row r="5" spans="1:14" x14ac:dyDescent="0.2">
      <c r="E5" s="5">
        <v>251</v>
      </c>
      <c r="F5" s="127" t="str">
        <f>VLOOKUP(ABS(E5),MangNMV08paar,IF(E5&gt;0,9,10))</f>
        <v xml:space="preserve"> NP16 -  </v>
      </c>
      <c r="G5" s="124"/>
      <c r="H5" s="124"/>
    </row>
    <row r="6" spans="1:14" x14ac:dyDescent="0.2">
      <c r="A6" s="56">
        <v>16</v>
      </c>
      <c r="B6" s="1">
        <v>66</v>
      </c>
      <c r="C6" s="124" t="str">
        <f>VLOOKUP(ABS(B6),MangNMV08paar,IF(B6&gt;0,9,10))</f>
        <v xml:space="preserve"> bye -  bye</v>
      </c>
      <c r="D6" s="124"/>
      <c r="E6" s="125"/>
      <c r="F6" s="6" t="str">
        <f>VLOOKUP(ABS(E5),MangNMV08paar,14)</f>
        <v/>
      </c>
      <c r="G6" s="7" t="str">
        <f>VLOOKUP(ABS(E5),MangNMV08paar,13)</f>
        <v>w.o.</v>
      </c>
      <c r="H6" s="5"/>
    </row>
    <row r="7" spans="1:14" x14ac:dyDescent="0.2">
      <c r="H7" s="8">
        <v>259</v>
      </c>
      <c r="I7" s="127" t="str">
        <f>VLOOKUP(ABS(H7),MangNMV08paar,IF(H7&gt;0,9,10))</f>
        <v xml:space="preserve"> bye -  bye</v>
      </c>
      <c r="J7" s="124"/>
      <c r="K7" s="124"/>
    </row>
    <row r="8" spans="1:14" x14ac:dyDescent="0.2">
      <c r="A8" s="56">
        <v>9</v>
      </c>
      <c r="B8" s="1">
        <v>59</v>
      </c>
      <c r="C8" s="124" t="str">
        <f>VLOOKUP(ABS(B8),MangNMV08paar,IF(B8&gt;0,9,10))</f>
        <v xml:space="preserve"> bye -  bye</v>
      </c>
      <c r="D8" s="124"/>
      <c r="E8" s="124"/>
      <c r="H8" s="8"/>
      <c r="I8" s="6" t="str">
        <f>VLOOKUP(ABS(H7),MangNMV08paar,14)</f>
        <v/>
      </c>
      <c r="J8" s="7" t="str">
        <f>VLOOKUP(ABS(H7),MangNMV08paar,13)</f>
        <v>0:0</v>
      </c>
      <c r="K8" s="5"/>
    </row>
    <row r="9" spans="1:14" x14ac:dyDescent="0.2">
      <c r="E9" s="5">
        <v>252</v>
      </c>
      <c r="F9" s="127" t="str">
        <f>VLOOKUP(ABS(E9),MangNMV08paar,IF(E9&gt;0,9,10))</f>
        <v xml:space="preserve"> bye -  bye</v>
      </c>
      <c r="G9" s="124"/>
      <c r="H9" s="125"/>
      <c r="K9" s="8"/>
    </row>
    <row r="10" spans="1:14" x14ac:dyDescent="0.2">
      <c r="A10" s="56">
        <v>8</v>
      </c>
      <c r="B10" s="1">
        <v>58</v>
      </c>
      <c r="C10" s="124" t="str">
        <f>VLOOKUP(ABS(B10),MangNMV08paar,IF(B10&gt;0,9,10))</f>
        <v xml:space="preserve"> bye -  bye</v>
      </c>
      <c r="D10" s="124"/>
      <c r="E10" s="125"/>
      <c r="F10" s="6" t="str">
        <f>VLOOKUP(ABS(E9),MangNMV08paar,14)</f>
        <v/>
      </c>
      <c r="G10" s="7" t="str">
        <f>VLOOKUP(ABS(E9),MangNMV08paar,13)</f>
        <v>w.o.</v>
      </c>
      <c r="K10" s="8"/>
    </row>
    <row r="11" spans="1:14" x14ac:dyDescent="0.2">
      <c r="K11" s="8">
        <v>263</v>
      </c>
      <c r="L11" s="127" t="s">
        <v>129</v>
      </c>
      <c r="M11" s="124"/>
      <c r="N11" s="124"/>
    </row>
    <row r="12" spans="1:14" x14ac:dyDescent="0.2">
      <c r="A12" s="56">
        <v>5</v>
      </c>
      <c r="B12" s="1">
        <v>55</v>
      </c>
      <c r="C12" s="124" t="str">
        <f>VLOOKUP(ABS(B12),MangNMV08paar,IF(B12&gt;0,9,10))</f>
        <v>EVE ELKEN - NIINA KUNETSOV</v>
      </c>
      <c r="D12" s="124"/>
      <c r="E12" s="124"/>
      <c r="K12" s="8"/>
      <c r="L12" s="6" t="str">
        <f>VLOOKUP(ABS(K11),MangNMV08paar,14)</f>
        <v/>
      </c>
      <c r="M12" s="7" t="str">
        <f>VLOOKUP(ABS(K11),MangNMV08paar,13)</f>
        <v>w.o.</v>
      </c>
      <c r="N12" s="5"/>
    </row>
    <row r="13" spans="1:14" x14ac:dyDescent="0.2">
      <c r="E13" s="5">
        <v>253</v>
      </c>
      <c r="F13" s="127" t="str">
        <f>VLOOKUP(ABS(E13),MangNMV08paar,IF(E13&gt;0,9,10))</f>
        <v>EVE ELKEN - NIINA KUNETSOV</v>
      </c>
      <c r="G13" s="124"/>
      <c r="H13" s="124"/>
      <c r="K13" s="8"/>
      <c r="N13" s="8"/>
    </row>
    <row r="14" spans="1:14" x14ac:dyDescent="0.2">
      <c r="A14" s="56">
        <v>12</v>
      </c>
      <c r="B14" s="1">
        <v>62</v>
      </c>
      <c r="C14" s="124" t="str">
        <f>VLOOKUP(ABS(B14),MangNMV08paar,IF(B14&gt;0,9,10))</f>
        <v xml:space="preserve"> bye -  bye</v>
      </c>
      <c r="D14" s="124"/>
      <c r="E14" s="125"/>
      <c r="F14" s="6" t="str">
        <f>VLOOKUP(ABS(E13),MangNMV08paar,14)</f>
        <v/>
      </c>
      <c r="G14" s="7" t="s">
        <v>105</v>
      </c>
      <c r="H14" s="5"/>
      <c r="K14" s="8"/>
      <c r="L14" s="129"/>
      <c r="M14" s="129"/>
      <c r="N14" s="129"/>
    </row>
    <row r="15" spans="1:14" x14ac:dyDescent="0.2">
      <c r="H15" s="8">
        <v>260</v>
      </c>
      <c r="I15" s="127" t="s">
        <v>129</v>
      </c>
      <c r="J15" s="124"/>
      <c r="K15" s="125"/>
      <c r="L15" s="129"/>
      <c r="M15" s="129"/>
      <c r="N15" s="129"/>
    </row>
    <row r="16" spans="1:14" x14ac:dyDescent="0.2">
      <c r="A16" s="56">
        <v>13</v>
      </c>
      <c r="B16" s="1">
        <v>63</v>
      </c>
      <c r="C16" s="124" t="str">
        <f>VLOOKUP(ABS(B16),MangNMV08paar,IF(B16&gt;0,9,10))</f>
        <v xml:space="preserve"> bye -  bye</v>
      </c>
      <c r="D16" s="124"/>
      <c r="E16" s="124"/>
      <c r="H16" s="8"/>
      <c r="I16" s="6" t="str">
        <f>VLOOKUP(ABS(H15),MangNMV08paar,14)</f>
        <v/>
      </c>
      <c r="J16" s="85" t="s">
        <v>105</v>
      </c>
      <c r="L16" s="129"/>
      <c r="M16" s="129"/>
      <c r="N16" s="129"/>
    </row>
    <row r="17" spans="1:15" x14ac:dyDescent="0.2">
      <c r="E17" s="5">
        <v>254</v>
      </c>
      <c r="F17" s="127" t="s">
        <v>129</v>
      </c>
      <c r="G17" s="124"/>
      <c r="H17" s="125"/>
      <c r="L17" s="129"/>
      <c r="M17" s="129"/>
      <c r="N17" s="129"/>
    </row>
    <row r="18" spans="1:15" x14ac:dyDescent="0.2">
      <c r="A18" s="56">
        <v>4</v>
      </c>
      <c r="B18" s="1">
        <v>54</v>
      </c>
      <c r="C18" s="124" t="s">
        <v>129</v>
      </c>
      <c r="D18" s="124"/>
      <c r="E18" s="125"/>
      <c r="F18" s="6" t="str">
        <f>VLOOKUP(ABS(E17),MangNMV08paar,14)</f>
        <v/>
      </c>
      <c r="G18" s="7" t="s">
        <v>35</v>
      </c>
      <c r="L18" s="55"/>
      <c r="M18" s="13"/>
      <c r="N18" s="13"/>
    </row>
    <row r="19" spans="1:15" x14ac:dyDescent="0.2">
      <c r="K19" s="10">
        <v>266</v>
      </c>
      <c r="L19" s="127" t="s">
        <v>129</v>
      </c>
      <c r="M19" s="124"/>
      <c r="N19" s="124"/>
      <c r="O19" s="57" t="s">
        <v>1</v>
      </c>
    </row>
    <row r="20" spans="1:15" x14ac:dyDescent="0.2">
      <c r="A20" s="56">
        <v>3</v>
      </c>
      <c r="B20" s="1">
        <v>53</v>
      </c>
      <c r="C20" s="124" t="str">
        <f>VLOOKUP(ABS(B20),MangNMV08paar,IF(B20&gt;0,9,10))</f>
        <v>KÄTRIIN KÄRME - MARII ALLEV</v>
      </c>
      <c r="D20" s="124"/>
      <c r="E20" s="124"/>
      <c r="K20" s="8"/>
      <c r="L20" s="16">
        <f>VLOOKUP(ABS(K19),MangNMV08paar,14)</f>
        <v>7</v>
      </c>
      <c r="M20" s="14" t="str">
        <f>VLOOKUP(ABS(K19),MangNMV08paar,13)</f>
        <v>0:0</v>
      </c>
    </row>
    <row r="21" spans="1:15" x14ac:dyDescent="0.2">
      <c r="E21" s="5">
        <v>255</v>
      </c>
      <c r="F21" s="127" t="str">
        <f>VLOOKUP(ABS(E21),MangNMV08paar,IF(E21&gt;0,9,10))</f>
        <v>KÄTRIIN KÄRME - MARII ALLEV</v>
      </c>
      <c r="G21" s="124"/>
      <c r="H21" s="124"/>
      <c r="L21" s="55"/>
      <c r="M21" s="13"/>
      <c r="N21" s="13"/>
    </row>
    <row r="22" spans="1:15" x14ac:dyDescent="0.2">
      <c r="A22" s="56">
        <v>14</v>
      </c>
      <c r="B22" s="1">
        <v>64</v>
      </c>
      <c r="C22" s="124" t="str">
        <f>VLOOKUP(ABS(B22),MangNMV08paar,IF(B22&gt;0,9,10))</f>
        <v xml:space="preserve"> bye -  bye</v>
      </c>
      <c r="D22" s="124"/>
      <c r="E22" s="125"/>
      <c r="F22" s="6" t="str">
        <f>VLOOKUP(ABS(E21),MangNMV08paar,14)</f>
        <v/>
      </c>
      <c r="G22" s="7" t="str">
        <f>VLOOKUP(ABS(E21),MangNMV08paar,13)</f>
        <v>w.o.</v>
      </c>
      <c r="H22" s="5"/>
      <c r="L22" s="130"/>
      <c r="M22" s="130"/>
      <c r="N22" s="130"/>
    </row>
    <row r="23" spans="1:15" x14ac:dyDescent="0.2">
      <c r="H23" s="8">
        <v>261</v>
      </c>
      <c r="I23" s="127" t="s">
        <v>130</v>
      </c>
      <c r="J23" s="124"/>
      <c r="K23" s="124"/>
      <c r="L23" s="130"/>
      <c r="M23" s="130"/>
      <c r="N23" s="130"/>
    </row>
    <row r="24" spans="1:15" x14ac:dyDescent="0.2">
      <c r="A24" s="56">
        <v>11</v>
      </c>
      <c r="B24" s="1">
        <v>61</v>
      </c>
      <c r="C24" s="124" t="str">
        <f>VLOOKUP(ABS(B24),MangNMV08paar,IF(B24&gt;0,9,10))</f>
        <v xml:space="preserve"> bye -  bye</v>
      </c>
      <c r="D24" s="124"/>
      <c r="E24" s="124"/>
      <c r="H24" s="8"/>
      <c r="I24" s="6" t="str">
        <f>VLOOKUP(ABS(H23),MangNMV08paar,14)</f>
        <v/>
      </c>
      <c r="J24" s="7" t="s">
        <v>105</v>
      </c>
      <c r="K24" s="5"/>
      <c r="L24" s="130"/>
      <c r="M24" s="130"/>
      <c r="N24" s="130"/>
    </row>
    <row r="25" spans="1:15" x14ac:dyDescent="0.2">
      <c r="E25" s="5">
        <v>256</v>
      </c>
      <c r="F25" s="127" t="s">
        <v>130</v>
      </c>
      <c r="G25" s="124"/>
      <c r="H25" s="125"/>
      <c r="K25" s="8"/>
      <c r="L25" s="130"/>
      <c r="M25" s="130"/>
      <c r="N25" s="130"/>
    </row>
    <row r="26" spans="1:15" x14ac:dyDescent="0.2">
      <c r="A26" s="56">
        <v>6</v>
      </c>
      <c r="B26" s="1">
        <v>56</v>
      </c>
      <c r="C26" s="124" t="str">
        <f>VLOOKUP(ABS(B26),MangNMV08paar,IF(B26&gt;0,9,10))</f>
        <v xml:space="preserve"> bye -  bye</v>
      </c>
      <c r="D26" s="124"/>
      <c r="E26" s="125"/>
      <c r="F26" s="6" t="str">
        <f>VLOOKUP(ABS(E25),MangNMV08paar,14)</f>
        <v/>
      </c>
      <c r="G26" s="7" t="str">
        <f>VLOOKUP(ABS(E25),MangNMV08paar,13)</f>
        <v>w.o.</v>
      </c>
      <c r="K26" s="8"/>
      <c r="N26" s="8"/>
    </row>
    <row r="27" spans="1:15" x14ac:dyDescent="0.2">
      <c r="K27" s="8">
        <v>264</v>
      </c>
      <c r="L27" s="127" t="s">
        <v>130</v>
      </c>
      <c r="M27" s="124"/>
      <c r="N27" s="125"/>
    </row>
    <row r="28" spans="1:15" x14ac:dyDescent="0.2">
      <c r="A28" s="56">
        <v>7</v>
      </c>
      <c r="B28" s="1">
        <v>57</v>
      </c>
      <c r="C28" s="124" t="str">
        <f>VLOOKUP(ABS(B28),MangNMV08paar,IF(B28&gt;0,9,10))</f>
        <v xml:space="preserve"> bye -  bye</v>
      </c>
      <c r="D28" s="124"/>
      <c r="E28" s="124"/>
      <c r="K28" s="8"/>
      <c r="L28" s="6">
        <f>VLOOKUP(ABS(K27),MangNMV08paar,14)</f>
        <v>6</v>
      </c>
      <c r="M28" s="7" t="str">
        <f>VLOOKUP(ABS(K27),MangNMV08paar,13)</f>
        <v>w.o.</v>
      </c>
    </row>
    <row r="29" spans="1:15" x14ac:dyDescent="0.2">
      <c r="E29" s="5">
        <v>257</v>
      </c>
      <c r="F29" s="127" t="str">
        <f>VLOOKUP(ABS(E29),MangNMV08paar,IF(E29&gt;0,9,10))</f>
        <v xml:space="preserve"> bye -  bye</v>
      </c>
      <c r="G29" s="124"/>
      <c r="H29" s="124"/>
      <c r="K29" s="8"/>
    </row>
    <row r="30" spans="1:15" x14ac:dyDescent="0.2">
      <c r="A30" s="56">
        <v>10</v>
      </c>
      <c r="B30" s="1">
        <v>60</v>
      </c>
      <c r="C30" s="124" t="str">
        <f>VLOOKUP(ABS(B30),MangNMV08paar,IF(B30&gt;0,9,10))</f>
        <v xml:space="preserve"> bye -  bye</v>
      </c>
      <c r="D30" s="124"/>
      <c r="E30" s="125"/>
      <c r="F30" s="6" t="str">
        <f>VLOOKUP(ABS(E29),MangNMV08paar,14)</f>
        <v/>
      </c>
      <c r="G30" s="7" t="str">
        <f>VLOOKUP(ABS(E29),MangNMV08paar,13)</f>
        <v>w.o.</v>
      </c>
      <c r="H30" s="5"/>
      <c r="K30" s="8"/>
    </row>
    <row r="31" spans="1:15" x14ac:dyDescent="0.2">
      <c r="H31" s="8">
        <v>262</v>
      </c>
      <c r="I31" s="127" t="str">
        <f>VLOOKUP(ABS(H31),MangNMV08paar,IF(H31&gt;0,9,10))</f>
        <v>ELIS  TÜRK - PETRA OKAS</v>
      </c>
      <c r="J31" s="124"/>
      <c r="K31" s="125"/>
    </row>
    <row r="32" spans="1:15" x14ac:dyDescent="0.2">
      <c r="A32" s="56">
        <v>15</v>
      </c>
      <c r="B32" s="1">
        <v>65</v>
      </c>
      <c r="C32" s="124" t="str">
        <f>VLOOKUP(ABS(B32),MangNMV08paar,IF(B32&gt;0,9,10))</f>
        <v xml:space="preserve"> bye -  bye</v>
      </c>
      <c r="D32" s="124"/>
      <c r="E32" s="124"/>
      <c r="H32" s="8"/>
      <c r="I32" s="6" t="str">
        <f>VLOOKUP(ABS(H31),MangNMV08paar,14)</f>
        <v/>
      </c>
      <c r="J32" s="7" t="str">
        <f>VLOOKUP(ABS(H31),MangNMV08paar,13)</f>
        <v>w.o.</v>
      </c>
    </row>
    <row r="33" spans="1:15" x14ac:dyDescent="0.2">
      <c r="E33" s="5">
        <v>258</v>
      </c>
      <c r="F33" s="127" t="str">
        <f>VLOOKUP(ABS(E33),MangNMV08paar,IF(E33&gt;0,9,10))</f>
        <v>ELIS  TÜRK - PETRA OKAS</v>
      </c>
      <c r="G33" s="124"/>
      <c r="H33" s="125"/>
      <c r="K33" s="56">
        <v>-266</v>
      </c>
      <c r="L33" s="124" t="s">
        <v>130</v>
      </c>
      <c r="M33" s="124"/>
      <c r="N33" s="124"/>
      <c r="O33" s="56" t="s">
        <v>2</v>
      </c>
    </row>
    <row r="34" spans="1:15" x14ac:dyDescent="0.2">
      <c r="A34" s="56">
        <v>2</v>
      </c>
      <c r="B34" s="1">
        <v>52</v>
      </c>
      <c r="C34" s="124" t="str">
        <f>VLOOKUP(ABS(B34),MangNMV08paar,IF(B34&gt;0,9,10))</f>
        <v>ELIS  TÜRK - PETRA OKAS</v>
      </c>
      <c r="D34" s="124"/>
      <c r="E34" s="125"/>
      <c r="F34" s="6" t="str">
        <f>VLOOKUP(ABS(E33),MangNMV08paar,14)</f>
        <v/>
      </c>
      <c r="G34" s="7" t="str">
        <f>VLOOKUP(ABS(E33),MangNMV08paar,13)</f>
        <v>w.o.</v>
      </c>
    </row>
    <row r="35" spans="1:15" x14ac:dyDescent="0.2">
      <c r="H35" s="56">
        <v>-263</v>
      </c>
      <c r="I35" s="124" t="s">
        <v>132</v>
      </c>
      <c r="J35" s="124"/>
      <c r="K35" s="124"/>
    </row>
    <row r="36" spans="1:15" x14ac:dyDescent="0.2">
      <c r="K36" s="5">
        <v>265</v>
      </c>
      <c r="L36" s="124" t="s">
        <v>132</v>
      </c>
      <c r="M36" s="124"/>
      <c r="N36" s="124"/>
      <c r="O36" s="56" t="s">
        <v>3</v>
      </c>
    </row>
    <row r="37" spans="1:15" x14ac:dyDescent="0.2">
      <c r="H37" s="56">
        <v>-264</v>
      </c>
      <c r="I37" s="124" t="s">
        <v>131</v>
      </c>
      <c r="J37" s="124"/>
      <c r="K37" s="125"/>
      <c r="L37" s="6" t="str">
        <f>VLOOKUP(ABS(K36),MangNMV08paar,14)</f>
        <v/>
      </c>
      <c r="M37" s="7" t="str">
        <f>VLOOKUP(ABS(K36),MangNMV08paar,13)</f>
        <v>w.o.</v>
      </c>
    </row>
    <row r="39" spans="1:15" x14ac:dyDescent="0.2">
      <c r="K39" s="56">
        <v>-265</v>
      </c>
      <c r="L39" s="124" t="s">
        <v>131</v>
      </c>
      <c r="M39" s="124"/>
      <c r="N39" s="125"/>
      <c r="O39" s="56" t="s">
        <v>4</v>
      </c>
    </row>
    <row r="40" spans="1:15" x14ac:dyDescent="0.2">
      <c r="F40" s="10" t="s">
        <v>5</v>
      </c>
      <c r="H40" s="6" t="s">
        <v>80</v>
      </c>
    </row>
  </sheetData>
  <mergeCells count="41">
    <mergeCell ref="C24:E24"/>
    <mergeCell ref="C4:E4"/>
    <mergeCell ref="C6:E6"/>
    <mergeCell ref="C8:E8"/>
    <mergeCell ref="C1:N1"/>
    <mergeCell ref="C10:E10"/>
    <mergeCell ref="C12:E12"/>
    <mergeCell ref="F5:H5"/>
    <mergeCell ref="F9:H9"/>
    <mergeCell ref="L2:M2"/>
    <mergeCell ref="C14:E14"/>
    <mergeCell ref="C16:E16"/>
    <mergeCell ref="C18:E18"/>
    <mergeCell ref="C20:E20"/>
    <mergeCell ref="C22:E22"/>
    <mergeCell ref="F3:K3"/>
    <mergeCell ref="C34:E34"/>
    <mergeCell ref="F33:H33"/>
    <mergeCell ref="C26:E26"/>
    <mergeCell ref="C28:E28"/>
    <mergeCell ref="C30:E30"/>
    <mergeCell ref="C32:E32"/>
    <mergeCell ref="F29:H29"/>
    <mergeCell ref="I7:K7"/>
    <mergeCell ref="I15:K15"/>
    <mergeCell ref="I23:K23"/>
    <mergeCell ref="I31:K31"/>
    <mergeCell ref="L14:N17"/>
    <mergeCell ref="L22:N25"/>
    <mergeCell ref="L11:N11"/>
    <mergeCell ref="L19:N19"/>
    <mergeCell ref="L27:N27"/>
    <mergeCell ref="F21:H21"/>
    <mergeCell ref="F25:H25"/>
    <mergeCell ref="F13:H13"/>
    <mergeCell ref="F17:H17"/>
    <mergeCell ref="L39:N39"/>
    <mergeCell ref="I35:K35"/>
    <mergeCell ref="I37:K37"/>
    <mergeCell ref="L33:N33"/>
    <mergeCell ref="L36:N36"/>
  </mergeCells>
  <phoneticPr fontId="1" type="noConversion"/>
  <printOptions horizontalCentered="1" verticalCentered="1"/>
  <pageMargins left="0" right="0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workbookViewId="0">
      <selection activeCell="M6" sqref="M6"/>
    </sheetView>
  </sheetViews>
  <sheetFormatPr defaultColWidth="9.109375" defaultRowHeight="10.199999999999999" outlineLevelCol="1" x14ac:dyDescent="0.2"/>
  <cols>
    <col min="1" max="1" width="4.33203125" style="1" customWidth="1"/>
    <col min="2" max="2" width="4.33203125" style="1" hidden="1" customWidth="1" outlineLevel="1"/>
    <col min="3" max="3" width="4.33203125" style="1" customWidth="1" collapsed="1"/>
    <col min="4" max="4" width="24.33203125" style="1" customWidth="1"/>
    <col min="5" max="6" width="4.33203125" style="1" customWidth="1"/>
    <col min="7" max="7" width="24.33203125" style="1" customWidth="1"/>
    <col min="8" max="9" width="4.33203125" style="1" customWidth="1"/>
    <col min="10" max="10" width="24.33203125" style="1" customWidth="1"/>
    <col min="11" max="12" width="4.33203125" style="1" customWidth="1"/>
    <col min="13" max="13" width="24.33203125" style="1" customWidth="1"/>
    <col min="14" max="15" width="4.33203125" style="1" customWidth="1"/>
    <col min="16" max="16384" width="9.109375" style="1"/>
  </cols>
  <sheetData>
    <row r="1" spans="1:14" ht="22.8" x14ac:dyDescent="0.4">
      <c r="C1" s="126" t="s">
        <v>82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1.4" x14ac:dyDescent="0.2">
      <c r="M2" s="22" t="s">
        <v>83</v>
      </c>
    </row>
    <row r="3" spans="1:14" ht="15.6" x14ac:dyDescent="0.3">
      <c r="F3" s="132" t="s">
        <v>0</v>
      </c>
      <c r="G3" s="132"/>
      <c r="H3" s="132"/>
      <c r="I3" s="132"/>
      <c r="J3" s="132"/>
      <c r="K3" s="132"/>
    </row>
    <row r="4" spans="1:14" x14ac:dyDescent="0.2">
      <c r="A4" s="56">
        <v>1</v>
      </c>
      <c r="B4" s="1">
        <v>101</v>
      </c>
      <c r="C4" s="124" t="str">
        <f>VLOOKUP(ABS(B4),MangNMV08paar,IF(B4&gt;0,9,10))</f>
        <v xml:space="preserve">  -  </v>
      </c>
      <c r="D4" s="124"/>
      <c r="E4" s="124"/>
    </row>
    <row r="5" spans="1:14" x14ac:dyDescent="0.2">
      <c r="E5" s="5">
        <v>301</v>
      </c>
      <c r="F5" s="127" t="str">
        <f>VLOOKUP(ABS(E5),MangNMV08paar,IF(E5&gt;0,9,10))</f>
        <v xml:space="preserve">  -  </v>
      </c>
      <c r="G5" s="124"/>
      <c r="H5" s="124"/>
    </row>
    <row r="6" spans="1:14" x14ac:dyDescent="0.2">
      <c r="A6" s="56">
        <v>16</v>
      </c>
      <c r="B6" s="1">
        <v>116</v>
      </c>
      <c r="C6" s="124" t="str">
        <f>VLOOKUP(ABS(B6),MangNMV08paar,IF(B6&gt;0,9,10))</f>
        <v xml:space="preserve">  -  </v>
      </c>
      <c r="D6" s="124"/>
      <c r="E6" s="125"/>
      <c r="F6" s="6" t="str">
        <f>VLOOKUP(ABS(E5),MangNMV08paar,14)</f>
        <v/>
      </c>
      <c r="G6" s="7" t="str">
        <f>VLOOKUP(ABS(E5),MangNMV08paar,13)</f>
        <v>0:0</v>
      </c>
      <c r="H6" s="5"/>
    </row>
    <row r="7" spans="1:14" x14ac:dyDescent="0.2">
      <c r="H7" s="8">
        <v>309</v>
      </c>
      <c r="I7" s="127" t="str">
        <f>VLOOKUP(ABS(H7),MangNMV08paar,IF(H7&gt;0,9,10))</f>
        <v xml:space="preserve">  -  </v>
      </c>
      <c r="J7" s="124"/>
      <c r="K7" s="124"/>
    </row>
    <row r="8" spans="1:14" x14ac:dyDescent="0.2">
      <c r="A8" s="56">
        <v>9</v>
      </c>
      <c r="B8" s="1">
        <v>109</v>
      </c>
      <c r="C8" s="124" t="str">
        <f>VLOOKUP(ABS(B8),MangNMV08paar,IF(B8&gt;0,9,10))</f>
        <v xml:space="preserve">  -  </v>
      </c>
      <c r="D8" s="124"/>
      <c r="E8" s="124"/>
      <c r="H8" s="8"/>
      <c r="I8" s="6" t="str">
        <f>VLOOKUP(ABS(H7),MangNMV08paar,14)</f>
        <v/>
      </c>
      <c r="J8" s="7" t="str">
        <f>VLOOKUP(ABS(H7),MangNMV08paar,13)</f>
        <v>0:0</v>
      </c>
      <c r="K8" s="5"/>
    </row>
    <row r="9" spans="1:14" x14ac:dyDescent="0.2">
      <c r="E9" s="5">
        <v>302</v>
      </c>
      <c r="F9" s="127" t="str">
        <f>VLOOKUP(ABS(E9),MangNMV08paar,IF(E9&gt;0,9,10))</f>
        <v xml:space="preserve">  -  </v>
      </c>
      <c r="G9" s="124"/>
      <c r="H9" s="125"/>
      <c r="K9" s="8"/>
    </row>
    <row r="10" spans="1:14" x14ac:dyDescent="0.2">
      <c r="A10" s="56">
        <v>8</v>
      </c>
      <c r="B10" s="1">
        <v>108</v>
      </c>
      <c r="C10" s="124" t="str">
        <f>VLOOKUP(ABS(B10),MangNMV08paar,IF(B10&gt;0,9,10))</f>
        <v xml:space="preserve">  -  </v>
      </c>
      <c r="D10" s="124"/>
      <c r="E10" s="125"/>
      <c r="F10" s="6" t="str">
        <f>VLOOKUP(ABS(E9),MangNMV08paar,14)</f>
        <v/>
      </c>
      <c r="G10" s="7" t="str">
        <f>VLOOKUP(ABS(E9),MangNMV08paar,13)</f>
        <v>0:0</v>
      </c>
      <c r="K10" s="8"/>
    </row>
    <row r="11" spans="1:14" x14ac:dyDescent="0.2">
      <c r="K11" s="8">
        <v>313</v>
      </c>
      <c r="L11" s="127" t="str">
        <f>VLOOKUP(ABS(K11),MangNMV08paar,IF(K11&gt;0,9,10))</f>
        <v xml:space="preserve">  -  </v>
      </c>
      <c r="M11" s="124"/>
      <c r="N11" s="124"/>
    </row>
    <row r="12" spans="1:14" x14ac:dyDescent="0.2">
      <c r="A12" s="56">
        <v>5</v>
      </c>
      <c r="B12" s="1">
        <v>105</v>
      </c>
      <c r="C12" s="124" t="str">
        <f>VLOOKUP(ABS(B12),MangNMV08paar,IF(B12&gt;0,9,10))</f>
        <v xml:space="preserve">  -  </v>
      </c>
      <c r="D12" s="124"/>
      <c r="E12" s="124"/>
      <c r="K12" s="8"/>
      <c r="L12" s="6" t="str">
        <f>VLOOKUP(ABS(K11),MangNMV08paar,14)</f>
        <v/>
      </c>
      <c r="M12" s="7" t="str">
        <f>VLOOKUP(ABS(K11),MangNMV08paar,13)</f>
        <v>0:0</v>
      </c>
      <c r="N12" s="5"/>
    </row>
    <row r="13" spans="1:14" x14ac:dyDescent="0.2">
      <c r="E13" s="5">
        <v>303</v>
      </c>
      <c r="F13" s="127" t="str">
        <f>VLOOKUP(ABS(E13),MangNMV08paar,IF(E13&gt;0,9,10))</f>
        <v xml:space="preserve">  -  </v>
      </c>
      <c r="G13" s="124"/>
      <c r="H13" s="124"/>
      <c r="K13" s="8"/>
      <c r="N13" s="8"/>
    </row>
    <row r="14" spans="1:14" x14ac:dyDescent="0.2">
      <c r="A14" s="56">
        <v>12</v>
      </c>
      <c r="B14" s="1">
        <v>112</v>
      </c>
      <c r="C14" s="124" t="str">
        <f>VLOOKUP(ABS(B14),MangNMV08paar,IF(B14&gt;0,9,10))</f>
        <v xml:space="preserve">  -  </v>
      </c>
      <c r="D14" s="124"/>
      <c r="E14" s="125"/>
      <c r="F14" s="6" t="str">
        <f>VLOOKUP(ABS(E13),MangNMV08paar,14)</f>
        <v/>
      </c>
      <c r="G14" s="7" t="str">
        <f>VLOOKUP(ABS(E13),MangNMV08paar,13)</f>
        <v>0:0</v>
      </c>
      <c r="H14" s="5"/>
      <c r="K14" s="8"/>
      <c r="L14" s="129"/>
      <c r="M14" s="129"/>
      <c r="N14" s="129"/>
    </row>
    <row r="15" spans="1:14" x14ac:dyDescent="0.2">
      <c r="H15" s="8">
        <v>310</v>
      </c>
      <c r="I15" s="127" t="str">
        <f>VLOOKUP(ABS(H15),MangNMV08paar,IF(H15&gt;0,9,10))</f>
        <v xml:space="preserve">  -  </v>
      </c>
      <c r="J15" s="124"/>
      <c r="K15" s="125"/>
      <c r="L15" s="129"/>
      <c r="M15" s="129"/>
      <c r="N15" s="129"/>
    </row>
    <row r="16" spans="1:14" x14ac:dyDescent="0.2">
      <c r="A16" s="56">
        <v>13</v>
      </c>
      <c r="B16" s="1">
        <v>113</v>
      </c>
      <c r="C16" s="124" t="str">
        <f>VLOOKUP(ABS(B16),MangNMV08paar,IF(B16&gt;0,9,10))</f>
        <v xml:space="preserve">  -  </v>
      </c>
      <c r="D16" s="124"/>
      <c r="E16" s="124"/>
      <c r="H16" s="8"/>
      <c r="I16" s="6" t="str">
        <f>VLOOKUP(ABS(H15),MangNMV08paar,14)</f>
        <v/>
      </c>
      <c r="J16" s="7" t="str">
        <f>VLOOKUP(ABS(H15),MangNMV08paar,13)</f>
        <v>0:0</v>
      </c>
      <c r="L16" s="129"/>
      <c r="M16" s="129"/>
      <c r="N16" s="129"/>
    </row>
    <row r="17" spans="1:15" x14ac:dyDescent="0.2">
      <c r="E17" s="5">
        <v>304</v>
      </c>
      <c r="F17" s="127" t="str">
        <f>VLOOKUP(ABS(E17),MangNMV08paar,IF(E17&gt;0,9,10))</f>
        <v xml:space="preserve">  -  </v>
      </c>
      <c r="G17" s="124"/>
      <c r="H17" s="125"/>
      <c r="L17" s="129"/>
      <c r="M17" s="129"/>
      <c r="N17" s="129"/>
    </row>
    <row r="18" spans="1:15" x14ac:dyDescent="0.2">
      <c r="A18" s="56">
        <v>4</v>
      </c>
      <c r="B18" s="1">
        <v>104</v>
      </c>
      <c r="C18" s="124" t="str">
        <f>VLOOKUP(ABS(B18),MangNMV08paar,IF(B18&gt;0,9,10))</f>
        <v xml:space="preserve">  -  </v>
      </c>
      <c r="D18" s="124"/>
      <c r="E18" s="125"/>
      <c r="F18" s="6" t="str">
        <f>VLOOKUP(ABS(E17),MangNMV08paar,14)</f>
        <v/>
      </c>
      <c r="G18" s="7" t="str">
        <f>VLOOKUP(ABS(E17),MangNMV08paar,13)</f>
        <v>0:0</v>
      </c>
      <c r="L18" s="55"/>
      <c r="M18" s="13"/>
      <c r="N18" s="13"/>
    </row>
    <row r="19" spans="1:15" x14ac:dyDescent="0.2">
      <c r="K19" s="10">
        <v>316</v>
      </c>
      <c r="L19" s="127" t="str">
        <f>VLOOKUP(ABS(K19),MangNMV08paar,IF(K19&gt;0,9,10))</f>
        <v xml:space="preserve">  -  </v>
      </c>
      <c r="M19" s="124"/>
      <c r="N19" s="124"/>
      <c r="O19" s="57" t="s">
        <v>1</v>
      </c>
    </row>
    <row r="20" spans="1:15" x14ac:dyDescent="0.2">
      <c r="A20" s="56">
        <v>3</v>
      </c>
      <c r="B20" s="1">
        <v>103</v>
      </c>
      <c r="C20" s="124" t="str">
        <f>VLOOKUP(ABS(B20),MangNMV08paar,IF(B20&gt;0,9,10))</f>
        <v xml:space="preserve">  -  </v>
      </c>
      <c r="D20" s="124"/>
      <c r="E20" s="124"/>
      <c r="K20" s="8"/>
      <c r="L20" s="16" t="str">
        <f>VLOOKUP(ABS(K19),MangNMV08paar,14)</f>
        <v/>
      </c>
      <c r="M20" s="14" t="str">
        <f>VLOOKUP(ABS(K19),MangNMV08paar,13)</f>
        <v>0:0</v>
      </c>
    </row>
    <row r="21" spans="1:15" x14ac:dyDescent="0.2">
      <c r="E21" s="5">
        <v>305</v>
      </c>
      <c r="F21" s="127" t="str">
        <f>VLOOKUP(ABS(E21),MangNMV08paar,IF(E21&gt;0,9,10))</f>
        <v xml:space="preserve">  -  </v>
      </c>
      <c r="G21" s="124"/>
      <c r="H21" s="124"/>
      <c r="L21" s="55"/>
      <c r="M21" s="13"/>
      <c r="N21" s="13"/>
    </row>
    <row r="22" spans="1:15" x14ac:dyDescent="0.2">
      <c r="A22" s="56">
        <v>14</v>
      </c>
      <c r="B22" s="1">
        <v>114</v>
      </c>
      <c r="C22" s="124" t="str">
        <f>VLOOKUP(ABS(B22),MangNMV08paar,IF(B22&gt;0,9,10))</f>
        <v xml:space="preserve">  -  </v>
      </c>
      <c r="D22" s="124"/>
      <c r="E22" s="125"/>
      <c r="F22" s="6" t="str">
        <f>VLOOKUP(ABS(E21),MangNMV08paar,14)</f>
        <v/>
      </c>
      <c r="G22" s="7" t="str">
        <f>VLOOKUP(ABS(E21),MangNMV08paar,13)</f>
        <v>0:0</v>
      </c>
      <c r="H22" s="5"/>
      <c r="L22" s="130"/>
      <c r="M22" s="130"/>
      <c r="N22" s="130"/>
    </row>
    <row r="23" spans="1:15" x14ac:dyDescent="0.2">
      <c r="H23" s="8">
        <v>311</v>
      </c>
      <c r="I23" s="127" t="str">
        <f>VLOOKUP(ABS(H23),MangNMV08paar,IF(H23&gt;0,9,10))</f>
        <v xml:space="preserve">  -  </v>
      </c>
      <c r="J23" s="124"/>
      <c r="K23" s="124"/>
      <c r="L23" s="130"/>
      <c r="M23" s="130"/>
      <c r="N23" s="130"/>
    </row>
    <row r="24" spans="1:15" x14ac:dyDescent="0.2">
      <c r="A24" s="56">
        <v>11</v>
      </c>
      <c r="B24" s="1">
        <v>111</v>
      </c>
      <c r="C24" s="124" t="str">
        <f>VLOOKUP(ABS(B24),MangNMV08paar,IF(B24&gt;0,9,10))</f>
        <v xml:space="preserve">  -  </v>
      </c>
      <c r="D24" s="124"/>
      <c r="E24" s="124"/>
      <c r="H24" s="8"/>
      <c r="I24" s="6" t="str">
        <f>VLOOKUP(ABS(H23),MangNMV08paar,14)</f>
        <v/>
      </c>
      <c r="J24" s="7" t="str">
        <f>VLOOKUP(ABS(H23),MangNMV08paar,13)</f>
        <v>0:0</v>
      </c>
      <c r="K24" s="5"/>
      <c r="L24" s="130"/>
      <c r="M24" s="130"/>
      <c r="N24" s="130"/>
    </row>
    <row r="25" spans="1:15" x14ac:dyDescent="0.2">
      <c r="E25" s="5">
        <v>306</v>
      </c>
      <c r="F25" s="127" t="str">
        <f>VLOOKUP(ABS(E25),MangNMV08paar,IF(E25&gt;0,9,10))</f>
        <v xml:space="preserve">  -  </v>
      </c>
      <c r="G25" s="124"/>
      <c r="H25" s="125"/>
      <c r="K25" s="8"/>
      <c r="L25" s="130"/>
      <c r="M25" s="130"/>
      <c r="N25" s="130"/>
    </row>
    <row r="26" spans="1:15" x14ac:dyDescent="0.2">
      <c r="A26" s="56">
        <v>6</v>
      </c>
      <c r="B26" s="1">
        <v>106</v>
      </c>
      <c r="C26" s="124" t="str">
        <f>VLOOKUP(ABS(B26),MangNMV08paar,IF(B26&gt;0,9,10))</f>
        <v xml:space="preserve">  -  </v>
      </c>
      <c r="D26" s="124"/>
      <c r="E26" s="125"/>
      <c r="F26" s="6" t="str">
        <f>VLOOKUP(ABS(E25),MangNMV08paar,14)</f>
        <v/>
      </c>
      <c r="G26" s="7" t="str">
        <f>VLOOKUP(ABS(E25),MangNMV08paar,13)</f>
        <v>0:0</v>
      </c>
      <c r="K26" s="8"/>
      <c r="N26" s="8"/>
    </row>
    <row r="27" spans="1:15" x14ac:dyDescent="0.2">
      <c r="K27" s="8">
        <v>314</v>
      </c>
      <c r="L27" s="127" t="str">
        <f>VLOOKUP(ABS(K27),MangNMV08paar,IF(K27&gt;0,9,10))</f>
        <v xml:space="preserve">  -  </v>
      </c>
      <c r="M27" s="124"/>
      <c r="N27" s="125"/>
    </row>
    <row r="28" spans="1:15" x14ac:dyDescent="0.2">
      <c r="A28" s="56">
        <v>7</v>
      </c>
      <c r="B28" s="1">
        <v>107</v>
      </c>
      <c r="C28" s="124" t="str">
        <f>VLOOKUP(ABS(B28),MangNMV08paar,IF(B28&gt;0,9,10))</f>
        <v xml:space="preserve">  -  </v>
      </c>
      <c r="D28" s="124"/>
      <c r="E28" s="124"/>
      <c r="K28" s="8"/>
      <c r="L28" s="6" t="str">
        <f>VLOOKUP(ABS(K27),MangNMV08paar,14)</f>
        <v/>
      </c>
      <c r="M28" s="7" t="str">
        <f>VLOOKUP(ABS(K27),MangNMV08paar,13)</f>
        <v>0:0</v>
      </c>
    </row>
    <row r="29" spans="1:15" x14ac:dyDescent="0.2">
      <c r="E29" s="5">
        <v>307</v>
      </c>
      <c r="F29" s="127" t="str">
        <f>VLOOKUP(ABS(E29),MangNMV08paar,IF(E29&gt;0,9,10))</f>
        <v xml:space="preserve">  -  </v>
      </c>
      <c r="G29" s="124"/>
      <c r="H29" s="124"/>
      <c r="K29" s="8"/>
    </row>
    <row r="30" spans="1:15" x14ac:dyDescent="0.2">
      <c r="A30" s="56">
        <v>10</v>
      </c>
      <c r="B30" s="1">
        <v>110</v>
      </c>
      <c r="C30" s="124" t="str">
        <f>VLOOKUP(ABS(B30),MangNMV08paar,IF(B30&gt;0,9,10))</f>
        <v xml:space="preserve">  -  </v>
      </c>
      <c r="D30" s="124"/>
      <c r="E30" s="125"/>
      <c r="F30" s="6" t="str">
        <f>VLOOKUP(ABS(E29),MangNMV08paar,14)</f>
        <v/>
      </c>
      <c r="G30" s="7" t="str">
        <f>VLOOKUP(ABS(E29),MangNMV08paar,13)</f>
        <v>0:0</v>
      </c>
      <c r="H30" s="5"/>
      <c r="K30" s="8"/>
    </row>
    <row r="31" spans="1:15" x14ac:dyDescent="0.2">
      <c r="H31" s="8">
        <v>312</v>
      </c>
      <c r="I31" s="127" t="str">
        <f>VLOOKUP(ABS(H31),MangNMV08paar,IF(H31&gt;0,9,10))</f>
        <v xml:space="preserve">  -  </v>
      </c>
      <c r="J31" s="124"/>
      <c r="K31" s="125"/>
    </row>
    <row r="32" spans="1:15" x14ac:dyDescent="0.2">
      <c r="A32" s="56">
        <v>15</v>
      </c>
      <c r="B32" s="1">
        <v>115</v>
      </c>
      <c r="C32" s="124" t="str">
        <f>VLOOKUP(ABS(B32),MangNMV08paar,IF(B32&gt;0,9,10))</f>
        <v xml:space="preserve">  -  </v>
      </c>
      <c r="D32" s="124"/>
      <c r="E32" s="124"/>
      <c r="H32" s="8"/>
      <c r="I32" s="6" t="str">
        <f>VLOOKUP(ABS(H31),MangNMV08paar,14)</f>
        <v/>
      </c>
      <c r="J32" s="7" t="str">
        <f>VLOOKUP(ABS(H31),MangNMV08paar,13)</f>
        <v>0:0</v>
      </c>
    </row>
    <row r="33" spans="1:15" x14ac:dyDescent="0.2">
      <c r="E33" s="5">
        <v>308</v>
      </c>
      <c r="F33" s="127" t="str">
        <f>VLOOKUP(ABS(E33),MangNMV08paar,IF(E33&gt;0,9,10))</f>
        <v xml:space="preserve">  -  </v>
      </c>
      <c r="G33" s="124"/>
      <c r="H33" s="125"/>
      <c r="K33" s="56">
        <v>-316</v>
      </c>
      <c r="L33" s="124" t="str">
        <f>VLOOKUP(ABS(K33),MangNMV08paar,IF(K33&gt;0,9,10))</f>
        <v xml:space="preserve">  -  </v>
      </c>
      <c r="M33" s="124"/>
      <c r="N33" s="124"/>
      <c r="O33" s="56" t="s">
        <v>2</v>
      </c>
    </row>
    <row r="34" spans="1:15" x14ac:dyDescent="0.2">
      <c r="A34" s="56">
        <v>2</v>
      </c>
      <c r="B34" s="1">
        <v>102</v>
      </c>
      <c r="C34" s="124" t="str">
        <f>VLOOKUP(ABS(B34),MangNMV08paar,IF(B34&gt;0,9,10))</f>
        <v xml:space="preserve">  -  </v>
      </c>
      <c r="D34" s="124"/>
      <c r="E34" s="125"/>
      <c r="F34" s="6" t="str">
        <f>VLOOKUP(ABS(E33),MangNMV08paar,14)</f>
        <v/>
      </c>
      <c r="G34" s="7" t="str">
        <f>VLOOKUP(ABS(E33),MangNMV08paar,13)</f>
        <v>0:0</v>
      </c>
    </row>
    <row r="35" spans="1:15" x14ac:dyDescent="0.2">
      <c r="H35" s="56">
        <v>-313</v>
      </c>
      <c r="I35" s="124" t="str">
        <f>VLOOKUP(ABS(H35),MangNMV08paar,IF(H35&gt;0,9,10))</f>
        <v xml:space="preserve">  -  </v>
      </c>
      <c r="J35" s="124"/>
      <c r="K35" s="124"/>
    </row>
    <row r="36" spans="1:15" x14ac:dyDescent="0.2">
      <c r="K36" s="5">
        <v>315</v>
      </c>
      <c r="L36" s="127" t="str">
        <f>VLOOKUP(ABS(K36),MangNMV08paar,IF(K36&gt;0,9,10))</f>
        <v xml:space="preserve">  -  </v>
      </c>
      <c r="M36" s="124"/>
      <c r="N36" s="124"/>
      <c r="O36" s="56" t="s">
        <v>3</v>
      </c>
    </row>
    <row r="37" spans="1:15" x14ac:dyDescent="0.2">
      <c r="H37" s="56">
        <v>-314</v>
      </c>
      <c r="I37" s="124" t="str">
        <f>VLOOKUP(ABS(H37),MangNMV08paar,IF(H37&gt;0,9,10))</f>
        <v xml:space="preserve">  -  </v>
      </c>
      <c r="J37" s="124"/>
      <c r="K37" s="125"/>
      <c r="L37" s="6" t="str">
        <f>VLOOKUP(ABS(K36),MangNMV08paar,14)</f>
        <v/>
      </c>
      <c r="M37" s="7" t="str">
        <f>VLOOKUP(ABS(K36),MangNMV08paar,13)</f>
        <v>0:0</v>
      </c>
    </row>
    <row r="39" spans="1:15" x14ac:dyDescent="0.2">
      <c r="K39" s="4">
        <v>-315</v>
      </c>
      <c r="L39" s="124" t="str">
        <f>VLOOKUP(ABS(K39),MangNMV08paar,IF(K39&gt;0,9,10))</f>
        <v xml:space="preserve">  -  </v>
      </c>
      <c r="M39" s="124"/>
      <c r="N39" s="124"/>
      <c r="O39" s="4" t="s">
        <v>4</v>
      </c>
    </row>
    <row r="40" spans="1:15" x14ac:dyDescent="0.2">
      <c r="F40" s="10" t="s">
        <v>5</v>
      </c>
      <c r="H40" s="6" t="s">
        <v>80</v>
      </c>
    </row>
  </sheetData>
  <mergeCells count="40">
    <mergeCell ref="F21:H21"/>
    <mergeCell ref="F25:H25"/>
    <mergeCell ref="F29:H29"/>
    <mergeCell ref="I23:K23"/>
    <mergeCell ref="I35:K35"/>
    <mergeCell ref="I37:K37"/>
    <mergeCell ref="L11:N11"/>
    <mergeCell ref="L19:N19"/>
    <mergeCell ref="L27:N27"/>
    <mergeCell ref="L33:N33"/>
    <mergeCell ref="L36:N36"/>
    <mergeCell ref="I31:K31"/>
    <mergeCell ref="L39:N39"/>
    <mergeCell ref="C34:E34"/>
    <mergeCell ref="F33:H33"/>
    <mergeCell ref="F5:H5"/>
    <mergeCell ref="F9:H9"/>
    <mergeCell ref="F13:H13"/>
    <mergeCell ref="F17:H17"/>
    <mergeCell ref="C26:E26"/>
    <mergeCell ref="C28:E28"/>
    <mergeCell ref="C30:E30"/>
    <mergeCell ref="C32:E32"/>
    <mergeCell ref="C18:E18"/>
    <mergeCell ref="C20:E20"/>
    <mergeCell ref="C22:E22"/>
    <mergeCell ref="C24:E24"/>
    <mergeCell ref="L22:N25"/>
    <mergeCell ref="C1:N1"/>
    <mergeCell ref="C10:E10"/>
    <mergeCell ref="C12:E12"/>
    <mergeCell ref="C14:E14"/>
    <mergeCell ref="L14:N17"/>
    <mergeCell ref="C4:E4"/>
    <mergeCell ref="C6:E6"/>
    <mergeCell ref="C8:E8"/>
    <mergeCell ref="C16:E16"/>
    <mergeCell ref="I15:K15"/>
    <mergeCell ref="F3:K3"/>
    <mergeCell ref="I7:K7"/>
  </mergeCells>
  <phoneticPr fontId="1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1"/>
  <sheetViews>
    <sheetView workbookViewId="0">
      <selection activeCell="I71" sqref="I71"/>
    </sheetView>
  </sheetViews>
  <sheetFormatPr defaultColWidth="9.109375" defaultRowHeight="10.199999999999999" outlineLevelCol="1" x14ac:dyDescent="0.2"/>
  <cols>
    <col min="1" max="1" width="4.33203125" style="1" customWidth="1"/>
    <col min="2" max="2" width="4.33203125" style="1" hidden="1" customWidth="1" outlineLevel="1"/>
    <col min="3" max="3" width="4.33203125" style="1" customWidth="1" collapsed="1"/>
    <col min="4" max="4" width="24.33203125" style="1" customWidth="1"/>
    <col min="5" max="5" width="4.33203125" style="1" customWidth="1"/>
    <col min="6" max="6" width="4.33203125" style="1" hidden="1" customWidth="1" outlineLevel="1"/>
    <col min="7" max="7" width="4.33203125" style="1" customWidth="1" collapsed="1"/>
    <col min="8" max="8" width="24.33203125" style="1" customWidth="1"/>
    <col min="9" max="10" width="4.33203125" style="1" customWidth="1"/>
    <col min="11" max="11" width="24.33203125" style="1" customWidth="1"/>
    <col min="12" max="13" width="4.33203125" style="1" customWidth="1"/>
    <col min="14" max="14" width="24.33203125" style="1" customWidth="1"/>
    <col min="15" max="16" width="4.33203125" style="1" customWidth="1"/>
    <col min="17" max="16384" width="9.109375" style="1"/>
  </cols>
  <sheetData>
    <row r="1" spans="1:15" ht="17.399999999999999" x14ac:dyDescent="0.3">
      <c r="C1" s="133" t="str">
        <f>RegMP!B1</f>
        <v>EV100 Eesti noorte individuaalsed meistrivõistlused 2018. a - JUUNIORID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5" ht="11.4" x14ac:dyDescent="0.2">
      <c r="N2" s="22" t="str">
        <f>RegMP!H2</f>
        <v>Aseri, 11. veebruar 2018. a</v>
      </c>
    </row>
    <row r="3" spans="1:15" ht="17.399999999999999" x14ac:dyDescent="0.3">
      <c r="G3" s="133" t="s">
        <v>73</v>
      </c>
      <c r="H3" s="133"/>
      <c r="I3" s="133"/>
      <c r="J3" s="133"/>
      <c r="K3" s="133"/>
      <c r="L3" s="133"/>
    </row>
    <row r="4" spans="1:15" ht="12" x14ac:dyDescent="0.25">
      <c r="G4" s="3"/>
      <c r="H4" s="3"/>
      <c r="I4" s="3"/>
      <c r="J4" s="3"/>
      <c r="K4" s="3"/>
      <c r="L4" s="3"/>
    </row>
    <row r="5" spans="1:15" ht="12" x14ac:dyDescent="0.25">
      <c r="E5" s="4">
        <v>1</v>
      </c>
      <c r="F5" s="17">
        <v>1</v>
      </c>
      <c r="G5" s="134" t="str">
        <f>VLOOKUP(ABS(F5),MangNMV08paar,IF(F5&gt;0,9,10))</f>
        <v xml:space="preserve"> MP24 -  </v>
      </c>
      <c r="H5" s="134"/>
      <c r="I5" s="134"/>
      <c r="J5" s="3"/>
      <c r="K5" s="3"/>
      <c r="L5" s="3"/>
    </row>
    <row r="6" spans="1:15" x14ac:dyDescent="0.2">
      <c r="A6" s="4">
        <v>16</v>
      </c>
      <c r="B6" s="1">
        <v>16</v>
      </c>
      <c r="C6" s="124" t="str">
        <f>VLOOKUP(ABS(B6),MangNMV08paar,IF(B6&gt;0,9,10))</f>
        <v xml:space="preserve">  -  </v>
      </c>
      <c r="D6" s="124"/>
      <c r="E6" s="124"/>
      <c r="F6" s="18"/>
      <c r="I6" s="8">
        <v>209</v>
      </c>
      <c r="J6" s="127" t="str">
        <f>VLOOKUP(ABS(I6),MangNMV08paar,IF(I6&gt;0,9,10))</f>
        <v xml:space="preserve">  -  </v>
      </c>
      <c r="K6" s="124"/>
      <c r="L6" s="124"/>
    </row>
    <row r="7" spans="1:15" x14ac:dyDescent="0.2">
      <c r="E7" s="5">
        <v>201</v>
      </c>
      <c r="F7" s="19">
        <v>201</v>
      </c>
      <c r="G7" s="127" t="str">
        <f>VLOOKUP(ABS(F7),MangNMV08paar,IF(F7&gt;0,9,10))</f>
        <v xml:space="preserve">  -  </v>
      </c>
      <c r="H7" s="124"/>
      <c r="I7" s="125"/>
      <c r="J7" s="6" t="str">
        <f>VLOOKUP(ABS(I6),MangNMV08paar,14)</f>
        <v/>
      </c>
      <c r="K7" s="7" t="str">
        <f>VLOOKUP(ABS(I6),MangNMV08paar,13)</f>
        <v>0:0</v>
      </c>
      <c r="L7" s="5"/>
    </row>
    <row r="8" spans="1:15" x14ac:dyDescent="0.2">
      <c r="A8" s="4">
        <v>17</v>
      </c>
      <c r="B8" s="1">
        <v>17</v>
      </c>
      <c r="C8" s="124" t="str">
        <f>VLOOKUP(ABS(B8),MangNMV08paar,IF(B8&gt;0,9,10))</f>
        <v xml:space="preserve">  -  </v>
      </c>
      <c r="D8" s="124"/>
      <c r="E8" s="125"/>
      <c r="F8" s="18"/>
      <c r="G8" s="6" t="str">
        <f>VLOOKUP(ABS(F7),MangNMV08paar,14)</f>
        <v/>
      </c>
      <c r="H8" s="7" t="str">
        <f>VLOOKUP(ABS(F7),MangNMV08paar,13)</f>
        <v>0:0</v>
      </c>
      <c r="I8" s="12"/>
      <c r="L8" s="8">
        <v>217</v>
      </c>
      <c r="M8" s="127" t="str">
        <f>VLOOKUP(ABS(L8),MangNMV08paar,IF(L8&gt;0,9,10))</f>
        <v xml:space="preserve">  -  </v>
      </c>
      <c r="N8" s="124"/>
      <c r="O8" s="124"/>
    </row>
    <row r="9" spans="1:15" x14ac:dyDescent="0.2">
      <c r="E9" s="4">
        <v>8</v>
      </c>
      <c r="F9" s="17">
        <v>8</v>
      </c>
      <c r="G9" s="124" t="str">
        <f>VLOOKUP(ABS(F9),MangNMV08paar,IF(F9&gt;0,9,10))</f>
        <v xml:space="preserve">  -  </v>
      </c>
      <c r="H9" s="124"/>
      <c r="I9" s="124"/>
      <c r="J9" s="11"/>
      <c r="K9" s="11"/>
      <c r="L9" s="15"/>
      <c r="M9" s="6" t="str">
        <f>VLOOKUP(ABS(L8),MangNMV08paar,14)</f>
        <v/>
      </c>
      <c r="N9" s="7" t="str">
        <f>VLOOKUP(ABS(L8),MangNMV08paar,13)</f>
        <v>0:0</v>
      </c>
    </row>
    <row r="10" spans="1:15" x14ac:dyDescent="0.2">
      <c r="A10" s="4">
        <v>9</v>
      </c>
      <c r="B10" s="1">
        <v>9</v>
      </c>
      <c r="C10" s="124" t="str">
        <f>VLOOKUP(ABS(B10),MangNMV08paar,IF(B10&gt;0,9,10))</f>
        <v xml:space="preserve">  -  </v>
      </c>
      <c r="D10" s="124"/>
      <c r="E10" s="124"/>
      <c r="F10" s="18"/>
      <c r="I10" s="8">
        <v>210</v>
      </c>
      <c r="J10" s="127" t="str">
        <f>VLOOKUP(ABS(I10),MangNMV08paar,IF(I10&gt;0,9,10))</f>
        <v xml:space="preserve">  -  </v>
      </c>
      <c r="K10" s="124"/>
      <c r="L10" s="125"/>
      <c r="M10" s="13"/>
      <c r="N10" s="13"/>
      <c r="O10" s="13"/>
    </row>
    <row r="11" spans="1:15" x14ac:dyDescent="0.2">
      <c r="E11" s="5">
        <v>202</v>
      </c>
      <c r="F11" s="19">
        <v>202</v>
      </c>
      <c r="G11" s="127" t="str">
        <f>VLOOKUP(ABS(F11),MangNMV08paar,IF(F11&gt;0,9,10))</f>
        <v xml:space="preserve">  -  </v>
      </c>
      <c r="H11" s="124"/>
      <c r="I11" s="125"/>
      <c r="J11" s="6" t="str">
        <f>VLOOKUP(ABS(I10),MangNMV08paar,14)</f>
        <v/>
      </c>
      <c r="K11" s="7" t="str">
        <f>VLOOKUP(ABS(I10),MangNMV08paar,13)</f>
        <v>0:0</v>
      </c>
      <c r="L11" s="13"/>
      <c r="M11" s="13"/>
      <c r="N11" s="13"/>
      <c r="O11" s="13"/>
    </row>
    <row r="12" spans="1:15" x14ac:dyDescent="0.2">
      <c r="A12" s="4">
        <v>24</v>
      </c>
      <c r="B12" s="1">
        <v>24</v>
      </c>
      <c r="C12" s="124" t="str">
        <f>VLOOKUP(ABS(B12),MangNMV08paar,IF(B12&gt;0,9,10))</f>
        <v xml:space="preserve">  -  </v>
      </c>
      <c r="D12" s="124"/>
      <c r="E12" s="125"/>
      <c r="F12" s="18"/>
      <c r="G12" s="6" t="str">
        <f>VLOOKUP(ABS(F11),MangNMV08paar,14)</f>
        <v/>
      </c>
      <c r="H12" s="7" t="str">
        <f>VLOOKUP(ABS(F11),MangNMV08paar,13)</f>
        <v>0:0</v>
      </c>
      <c r="L12" s="13"/>
      <c r="M12" s="13"/>
      <c r="N12" s="13"/>
      <c r="O12" s="13"/>
    </row>
    <row r="13" spans="1:15" x14ac:dyDescent="0.2">
      <c r="E13" s="4">
        <v>5</v>
      </c>
      <c r="F13" s="17">
        <v>5</v>
      </c>
      <c r="G13" s="124" t="str">
        <f>VLOOKUP(ABS(F13),MangNMV08paar,IF(F13&gt;0,9,10))</f>
        <v xml:space="preserve">  -  </v>
      </c>
      <c r="H13" s="124"/>
      <c r="I13" s="124"/>
      <c r="L13" s="13"/>
      <c r="M13" s="11"/>
      <c r="N13" s="11"/>
      <c r="O13" s="11"/>
    </row>
    <row r="14" spans="1:15" x14ac:dyDescent="0.2">
      <c r="A14" s="4">
        <v>12</v>
      </c>
      <c r="B14" s="1">
        <v>12</v>
      </c>
      <c r="C14" s="124" t="str">
        <f>VLOOKUP(ABS(B14),MangNMV08paar,IF(B14&gt;0,9,10))</f>
        <v xml:space="preserve">  -  </v>
      </c>
      <c r="D14" s="124"/>
      <c r="E14" s="124"/>
      <c r="F14" s="18"/>
      <c r="I14" s="8">
        <v>211</v>
      </c>
      <c r="J14" s="127" t="str">
        <f>VLOOKUP(ABS(I14),MangNMV08paar,IF(I14&gt;0,9,10))</f>
        <v xml:space="preserve">  -  </v>
      </c>
      <c r="K14" s="124"/>
      <c r="L14" s="124"/>
      <c r="M14" s="16"/>
      <c r="N14" s="14"/>
      <c r="O14" s="13"/>
    </row>
    <row r="15" spans="1:15" x14ac:dyDescent="0.2">
      <c r="E15" s="5">
        <v>203</v>
      </c>
      <c r="F15" s="19">
        <v>203</v>
      </c>
      <c r="G15" s="127" t="str">
        <f>VLOOKUP(ABS(F15),MangNMV08paar,IF(F15&gt;0,9,10))</f>
        <v xml:space="preserve">  -  </v>
      </c>
      <c r="H15" s="124"/>
      <c r="I15" s="125"/>
      <c r="J15" s="6" t="str">
        <f>VLOOKUP(ABS(I14),MangNMV08paar,14)</f>
        <v/>
      </c>
      <c r="K15" s="7" t="str">
        <f>VLOOKUP(ABS(I14),MangNMV08paar,13)</f>
        <v>0:0</v>
      </c>
      <c r="L15" s="5"/>
      <c r="M15" s="13"/>
      <c r="N15" s="13"/>
      <c r="O15" s="13"/>
    </row>
    <row r="16" spans="1:15" x14ac:dyDescent="0.2">
      <c r="A16" s="4">
        <v>21</v>
      </c>
      <c r="B16" s="1">
        <v>21</v>
      </c>
      <c r="C16" s="124" t="str">
        <f>VLOOKUP(ABS(B16),MangNMV08paar,IF(B16&gt;0,9,10))</f>
        <v xml:space="preserve">  -  </v>
      </c>
      <c r="D16" s="124"/>
      <c r="E16" s="125"/>
      <c r="F16" s="18"/>
      <c r="G16" s="6" t="str">
        <f>VLOOKUP(ABS(F15),MangNMV08paar,14)</f>
        <v/>
      </c>
      <c r="H16" s="7" t="str">
        <f>VLOOKUP(ABS(F15),MangNMV08paar,13)</f>
        <v>0:0</v>
      </c>
      <c r="I16" s="12"/>
      <c r="L16" s="8">
        <v>218</v>
      </c>
      <c r="M16" s="127" t="str">
        <f>VLOOKUP(ABS(L16),MangNMV08paar,IF(L16&gt;0,9,10))</f>
        <v xml:space="preserve">  -  </v>
      </c>
      <c r="N16" s="124"/>
      <c r="O16" s="124"/>
    </row>
    <row r="17" spans="1:15" x14ac:dyDescent="0.2">
      <c r="E17" s="4">
        <v>4</v>
      </c>
      <c r="F17" s="17">
        <v>4</v>
      </c>
      <c r="G17" s="124" t="str">
        <f>VLOOKUP(ABS(F17),MangNMV08paar,IF(F17&gt;0,9,10))</f>
        <v xml:space="preserve">  -  </v>
      </c>
      <c r="H17" s="124"/>
      <c r="I17" s="124"/>
      <c r="J17" s="11"/>
      <c r="K17" s="11"/>
      <c r="L17" s="15"/>
      <c r="M17" s="16" t="str">
        <f>VLOOKUP(ABS(L16),MangNMV08paar,14)</f>
        <v/>
      </c>
      <c r="N17" s="14" t="str">
        <f>VLOOKUP(ABS(L16),MangNMV08paar,13)</f>
        <v>0:0</v>
      </c>
      <c r="O17" s="13"/>
    </row>
    <row r="18" spans="1:15" x14ac:dyDescent="0.2">
      <c r="A18" s="4">
        <v>13</v>
      </c>
      <c r="B18" s="1">
        <v>13</v>
      </c>
      <c r="C18" s="124" t="str">
        <f>VLOOKUP(ABS(B18),MangNMV08paar,IF(B18&gt;0,9,10))</f>
        <v xml:space="preserve">  -  </v>
      </c>
      <c r="D18" s="124"/>
      <c r="E18" s="124"/>
      <c r="F18" s="18"/>
      <c r="I18" s="8">
        <v>212</v>
      </c>
      <c r="J18" s="127" t="str">
        <f>VLOOKUP(ABS(I18),MangNMV08paar,IF(I18&gt;0,9,10))</f>
        <v xml:space="preserve">  -  </v>
      </c>
      <c r="K18" s="124"/>
      <c r="L18" s="125"/>
      <c r="M18" s="13"/>
      <c r="N18" s="13"/>
      <c r="O18" s="13"/>
    </row>
    <row r="19" spans="1:15" x14ac:dyDescent="0.2">
      <c r="E19" s="5">
        <v>204</v>
      </c>
      <c r="F19" s="19">
        <v>204</v>
      </c>
      <c r="G19" s="127" t="str">
        <f>VLOOKUP(ABS(F19),MangNMV08paar,IF(F19&gt;0,9,10))</f>
        <v xml:space="preserve">  -  </v>
      </c>
      <c r="H19" s="124"/>
      <c r="I19" s="125"/>
      <c r="J19" s="6" t="str">
        <f>VLOOKUP(ABS(I18),MangNMV08paar,14)</f>
        <v/>
      </c>
      <c r="K19" s="7" t="str">
        <f>VLOOKUP(ABS(I18),MangNMV08paar,13)</f>
        <v>0:0</v>
      </c>
      <c r="M19" s="13"/>
      <c r="N19" s="13"/>
      <c r="O19" s="13"/>
    </row>
    <row r="20" spans="1:15" x14ac:dyDescent="0.2">
      <c r="A20" s="4">
        <v>20</v>
      </c>
      <c r="B20" s="1">
        <v>20</v>
      </c>
      <c r="C20" s="124" t="str">
        <f>VLOOKUP(ABS(B20),MangNMV08paar,IF(B20&gt;0,9,10))</f>
        <v xml:space="preserve">  -  </v>
      </c>
      <c r="D20" s="124"/>
      <c r="E20" s="125"/>
      <c r="F20" s="18"/>
      <c r="G20" s="6" t="str">
        <f>VLOOKUP(ABS(F19),MangNMV08paar,14)</f>
        <v/>
      </c>
      <c r="H20" s="7" t="str">
        <f>VLOOKUP(ABS(F19),MangNMV08paar,13)</f>
        <v>0:0</v>
      </c>
      <c r="M20" s="13"/>
      <c r="N20" s="13"/>
      <c r="O20" s="13"/>
    </row>
    <row r="21" spans="1:15" x14ac:dyDescent="0.2">
      <c r="E21" s="4">
        <v>3</v>
      </c>
      <c r="F21" s="17">
        <v>3</v>
      </c>
      <c r="G21" s="124" t="str">
        <f>VLOOKUP(ABS(F21),MangNMV08paar,IF(F21&gt;0,9,10))</f>
        <v xml:space="preserve">  -  </v>
      </c>
      <c r="H21" s="124"/>
      <c r="I21" s="124"/>
      <c r="L21" s="9"/>
      <c r="M21" s="11"/>
      <c r="N21" s="11"/>
      <c r="O21" s="11"/>
    </row>
    <row r="22" spans="1:15" x14ac:dyDescent="0.2">
      <c r="A22" s="4">
        <v>14</v>
      </c>
      <c r="B22" s="1">
        <v>14</v>
      </c>
      <c r="C22" s="124" t="str">
        <f>VLOOKUP(ABS(B22),MangNMV08paar,IF(B22&gt;0,9,10))</f>
        <v xml:space="preserve">  -  </v>
      </c>
      <c r="D22" s="124"/>
      <c r="E22" s="124"/>
      <c r="F22" s="18"/>
      <c r="I22" s="8">
        <v>213</v>
      </c>
      <c r="J22" s="127" t="str">
        <f>VLOOKUP(ABS(I22),MangNMV08paar,IF(I22&gt;0,9,10))</f>
        <v xml:space="preserve">  -  </v>
      </c>
      <c r="K22" s="124"/>
      <c r="L22" s="124"/>
      <c r="M22" s="13"/>
      <c r="N22" s="14"/>
      <c r="O22" s="13"/>
    </row>
    <row r="23" spans="1:15" x14ac:dyDescent="0.2">
      <c r="E23" s="5">
        <v>205</v>
      </c>
      <c r="F23" s="19">
        <v>205</v>
      </c>
      <c r="G23" s="127" t="str">
        <f>VLOOKUP(ABS(F23),MangNMV08paar,IF(F23&gt;0,9,10))</f>
        <v xml:space="preserve">  -  </v>
      </c>
      <c r="H23" s="124"/>
      <c r="I23" s="125"/>
      <c r="J23" s="6" t="str">
        <f>VLOOKUP(ABS(I22),MangNMV08paar,14)</f>
        <v/>
      </c>
      <c r="K23" s="7" t="str">
        <f>VLOOKUP(ABS(I22),MangNMV08paar,13)</f>
        <v>0:0</v>
      </c>
      <c r="L23" s="5"/>
      <c r="M23" s="13"/>
      <c r="N23" s="13"/>
      <c r="O23" s="13"/>
    </row>
    <row r="24" spans="1:15" x14ac:dyDescent="0.2">
      <c r="A24" s="4">
        <v>19</v>
      </c>
      <c r="B24" s="1">
        <v>19</v>
      </c>
      <c r="C24" s="124" t="str">
        <f>VLOOKUP(ABS(B24),MangNMV08paar,IF(B24&gt;0,9,10))</f>
        <v xml:space="preserve">  -  </v>
      </c>
      <c r="D24" s="124"/>
      <c r="E24" s="125"/>
      <c r="F24" s="18"/>
      <c r="G24" s="6" t="str">
        <f>VLOOKUP(ABS(F23),MangNMV08paar,14)</f>
        <v/>
      </c>
      <c r="H24" s="7" t="str">
        <f>VLOOKUP(ABS(F23),MangNMV08paar,13)</f>
        <v>0:0</v>
      </c>
      <c r="I24" s="12"/>
      <c r="L24" s="8">
        <v>219</v>
      </c>
      <c r="M24" s="127" t="str">
        <f>VLOOKUP(ABS(L24),MangNMV08paar,IF(L24&gt;0,9,10))</f>
        <v xml:space="preserve">  -  </v>
      </c>
      <c r="N24" s="124"/>
      <c r="O24" s="124"/>
    </row>
    <row r="25" spans="1:15" x14ac:dyDescent="0.2">
      <c r="E25" s="4">
        <v>6</v>
      </c>
      <c r="F25" s="17">
        <v>6</v>
      </c>
      <c r="G25" s="124" t="str">
        <f>VLOOKUP(ABS(F25),MangNMV08paar,IF(F25&gt;0,9,10))</f>
        <v xml:space="preserve">  -  </v>
      </c>
      <c r="H25" s="124"/>
      <c r="I25" s="124"/>
      <c r="J25" s="11"/>
      <c r="K25" s="11"/>
      <c r="L25" s="15"/>
      <c r="M25" s="16" t="str">
        <f>VLOOKUP(ABS(L24),MangNMV08paar,14)</f>
        <v/>
      </c>
      <c r="N25" s="14" t="str">
        <f>VLOOKUP(ABS(L24),MangNMV08paar,13)</f>
        <v>0:0</v>
      </c>
      <c r="O25" s="13"/>
    </row>
    <row r="26" spans="1:15" x14ac:dyDescent="0.2">
      <c r="A26" s="4">
        <v>11</v>
      </c>
      <c r="B26" s="1">
        <v>11</v>
      </c>
      <c r="C26" s="124" t="str">
        <f>VLOOKUP(ABS(B26),MangNMV08paar,IF(B26&gt;0,9,10))</f>
        <v xml:space="preserve">  -  </v>
      </c>
      <c r="D26" s="124"/>
      <c r="E26" s="124"/>
      <c r="F26" s="18"/>
      <c r="I26" s="8">
        <v>214</v>
      </c>
      <c r="J26" s="127" t="str">
        <f>VLOOKUP(ABS(I26),MangNMV08paar,IF(I26&gt;0,9,10))</f>
        <v xml:space="preserve">  -  </v>
      </c>
      <c r="K26" s="124"/>
      <c r="L26" s="125"/>
      <c r="M26" s="13"/>
      <c r="N26" s="13"/>
      <c r="O26" s="13"/>
    </row>
    <row r="27" spans="1:15" x14ac:dyDescent="0.2">
      <c r="E27" s="5">
        <v>206</v>
      </c>
      <c r="F27" s="19">
        <v>206</v>
      </c>
      <c r="G27" s="127" t="str">
        <f>VLOOKUP(ABS(F27),MangNMV08paar,IF(F27&gt;0,9,10))</f>
        <v xml:space="preserve">  -  </v>
      </c>
      <c r="H27" s="124"/>
      <c r="I27" s="125"/>
      <c r="J27" s="6" t="str">
        <f>VLOOKUP(ABS(I26),MangNMV08paar,14)</f>
        <v/>
      </c>
      <c r="K27" s="7" t="str">
        <f>VLOOKUP(ABS(I26),MangNMV08paar,13)</f>
        <v>0:0</v>
      </c>
      <c r="L27" s="13"/>
      <c r="M27" s="13"/>
      <c r="N27" s="13"/>
      <c r="O27" s="13"/>
    </row>
    <row r="28" spans="1:15" x14ac:dyDescent="0.2">
      <c r="A28" s="4">
        <v>22</v>
      </c>
      <c r="B28" s="1">
        <v>22</v>
      </c>
      <c r="C28" s="124" t="str">
        <f>VLOOKUP(ABS(B28),MangNMV08paar,IF(B28&gt;0,9,10))</f>
        <v xml:space="preserve">  -  </v>
      </c>
      <c r="D28" s="124"/>
      <c r="E28" s="125"/>
      <c r="F28" s="18"/>
      <c r="G28" s="6" t="str">
        <f>VLOOKUP(ABS(F27),MangNMV08paar,14)</f>
        <v/>
      </c>
      <c r="H28" s="7" t="str">
        <f>VLOOKUP(ABS(F27),MangNMV08paar,13)</f>
        <v>0:0</v>
      </c>
      <c r="L28" s="13"/>
      <c r="M28" s="13"/>
      <c r="N28" s="13"/>
      <c r="O28" s="13"/>
    </row>
    <row r="29" spans="1:15" x14ac:dyDescent="0.2">
      <c r="E29" s="4">
        <v>7</v>
      </c>
      <c r="F29" s="17">
        <v>7</v>
      </c>
      <c r="G29" s="124" t="str">
        <f>VLOOKUP(ABS(F29),MangNMV08paar,IF(F29&gt;0,9,10))</f>
        <v xml:space="preserve">  -  </v>
      </c>
      <c r="H29" s="124"/>
      <c r="I29" s="124"/>
      <c r="L29" s="13"/>
      <c r="M29" s="11"/>
      <c r="N29" s="11"/>
      <c r="O29" s="11"/>
    </row>
    <row r="30" spans="1:15" x14ac:dyDescent="0.2">
      <c r="A30" s="4">
        <v>10</v>
      </c>
      <c r="B30" s="1">
        <v>10</v>
      </c>
      <c r="C30" s="124" t="str">
        <f>VLOOKUP(ABS(B30),MangNMV08paar,IF(B30&gt;0,9,10))</f>
        <v xml:space="preserve">  -  </v>
      </c>
      <c r="D30" s="124"/>
      <c r="E30" s="124"/>
      <c r="F30" s="18"/>
      <c r="I30" s="8">
        <v>215</v>
      </c>
      <c r="J30" s="127" t="str">
        <f>VLOOKUP(ABS(I30),MangNMV08paar,IF(I30&gt;0,9,10))</f>
        <v xml:space="preserve">  -  </v>
      </c>
      <c r="K30" s="124"/>
      <c r="L30" s="124"/>
      <c r="M30" s="16"/>
      <c r="N30" s="14"/>
      <c r="O30" s="13"/>
    </row>
    <row r="31" spans="1:15" x14ac:dyDescent="0.2">
      <c r="E31" s="5">
        <v>207</v>
      </c>
      <c r="F31" s="19">
        <v>207</v>
      </c>
      <c r="G31" s="127" t="str">
        <f>VLOOKUP(ABS(F31),MangNMV08paar,IF(F31&gt;0,9,10))</f>
        <v xml:space="preserve">  -  </v>
      </c>
      <c r="H31" s="124"/>
      <c r="I31" s="125"/>
      <c r="J31" s="6" t="str">
        <f>VLOOKUP(ABS(I30),MangNMV08paar,14)</f>
        <v/>
      </c>
      <c r="K31" s="7" t="str">
        <f>VLOOKUP(ABS(I30),MangNMV08paar,13)</f>
        <v>0:0</v>
      </c>
      <c r="L31" s="5"/>
      <c r="M31" s="13"/>
      <c r="N31" s="13"/>
      <c r="O31" s="13"/>
    </row>
    <row r="32" spans="1:15" x14ac:dyDescent="0.2">
      <c r="A32" s="4">
        <v>23</v>
      </c>
      <c r="B32" s="1">
        <v>23</v>
      </c>
      <c r="C32" s="124" t="str">
        <f>VLOOKUP(ABS(B32),MangNMV08paar,IF(B32&gt;0,9,10))</f>
        <v xml:space="preserve">  -  </v>
      </c>
      <c r="D32" s="124"/>
      <c r="E32" s="125"/>
      <c r="F32" s="18"/>
      <c r="G32" s="6" t="str">
        <f>VLOOKUP(ABS(F31),MangNMV08paar,14)</f>
        <v/>
      </c>
      <c r="H32" s="7" t="str">
        <f>VLOOKUP(ABS(F31),MangNMV08paar,13)</f>
        <v>0:0</v>
      </c>
      <c r="I32" s="12"/>
      <c r="L32" s="8">
        <v>220</v>
      </c>
      <c r="M32" s="127" t="str">
        <f>VLOOKUP(ABS(L32),MangNMV08paar,IF(L32&gt;0,9,10))</f>
        <v xml:space="preserve">  -  </v>
      </c>
      <c r="N32" s="124"/>
      <c r="O32" s="124"/>
    </row>
    <row r="33" spans="1:16" x14ac:dyDescent="0.2">
      <c r="E33" s="4">
        <v>2</v>
      </c>
      <c r="F33" s="17">
        <v>2</v>
      </c>
      <c r="G33" s="124" t="str">
        <f>VLOOKUP(ABS(F33),MangNMV08paar,IF(F33&gt;0,9,10))</f>
        <v xml:space="preserve">  -  </v>
      </c>
      <c r="H33" s="124"/>
      <c r="I33" s="124"/>
      <c r="J33" s="11"/>
      <c r="K33" s="11"/>
      <c r="L33" s="15"/>
      <c r="M33" s="16" t="str">
        <f>VLOOKUP(ABS(L32),MangNMV08paar,14)</f>
        <v/>
      </c>
      <c r="N33" s="14" t="str">
        <f>VLOOKUP(ABS(L32),MangNMV08paar,13)</f>
        <v>0:0</v>
      </c>
      <c r="O33" s="13"/>
    </row>
    <row r="34" spans="1:16" x14ac:dyDescent="0.2">
      <c r="A34" s="4">
        <v>15</v>
      </c>
      <c r="B34" s="1">
        <v>15</v>
      </c>
      <c r="C34" s="124" t="str">
        <f>VLOOKUP(ABS(B34),MangNMV08paar,IF(B34&gt;0,9,10))</f>
        <v xml:space="preserve">  -  </v>
      </c>
      <c r="D34" s="124"/>
      <c r="E34" s="124"/>
      <c r="F34" s="18"/>
      <c r="I34" s="8">
        <v>216</v>
      </c>
      <c r="J34" s="127" t="str">
        <f>VLOOKUP(ABS(I34),MangNMV08paar,IF(I34&gt;0,9,10))</f>
        <v xml:space="preserve">  -  </v>
      </c>
      <c r="K34" s="124"/>
      <c r="L34" s="125"/>
    </row>
    <row r="35" spans="1:16" x14ac:dyDescent="0.2">
      <c r="E35" s="5">
        <v>208</v>
      </c>
      <c r="F35" s="19">
        <v>208</v>
      </c>
      <c r="G35" s="127" t="str">
        <f>VLOOKUP(ABS(F35),MangNMV08paar,IF(F35&gt;0,9,10))</f>
        <v xml:space="preserve">  -  </v>
      </c>
      <c r="H35" s="124"/>
      <c r="I35" s="125"/>
      <c r="J35" s="6" t="str">
        <f>VLOOKUP(ABS(I34),MangNMV08paar,14)</f>
        <v/>
      </c>
      <c r="K35" s="7" t="str">
        <f>VLOOKUP(ABS(I34),MangNMV08paar,13)</f>
        <v>0:0</v>
      </c>
      <c r="L35" s="4"/>
      <c r="M35" s="11"/>
      <c r="N35" s="11"/>
      <c r="O35" s="11"/>
      <c r="P35" s="4"/>
    </row>
    <row r="36" spans="1:16" x14ac:dyDescent="0.2">
      <c r="A36" s="4">
        <v>18</v>
      </c>
      <c r="B36" s="1">
        <v>18</v>
      </c>
      <c r="C36" s="124" t="str">
        <f>VLOOKUP(ABS(B36),MangNMV08paar,IF(B36&gt;0,9,10))</f>
        <v xml:space="preserve">  -  </v>
      </c>
      <c r="D36" s="124"/>
      <c r="E36" s="125"/>
      <c r="F36" s="14"/>
      <c r="G36" s="6" t="str">
        <f>VLOOKUP(ABS(F35),MangNMV08paar,14)</f>
        <v/>
      </c>
      <c r="H36" s="7" t="str">
        <f>VLOOKUP(ABS(F35),MangNMV08paar,13)</f>
        <v>0:0</v>
      </c>
    </row>
    <row r="47" spans="1:16" x14ac:dyDescent="0.2">
      <c r="E47" s="4">
        <v>217</v>
      </c>
      <c r="F47" s="17">
        <v>217</v>
      </c>
      <c r="G47" s="124" t="str">
        <f>VLOOKUP(ABS(F47),MangNMV08paar,IF(F47&gt;0,9,10))</f>
        <v xml:space="preserve">  -  </v>
      </c>
      <c r="H47" s="124"/>
      <c r="I47" s="124"/>
    </row>
    <row r="48" spans="1:16" x14ac:dyDescent="0.2">
      <c r="F48" s="17"/>
      <c r="H48" s="13"/>
      <c r="I48" s="5"/>
    </row>
    <row r="49" spans="5:16" x14ac:dyDescent="0.2">
      <c r="F49" s="17"/>
      <c r="H49" s="13"/>
      <c r="I49" s="8">
        <v>221</v>
      </c>
      <c r="J49" s="127" t="str">
        <f>VLOOKUP(ABS(I49),MangNMV08paar,IF(I49&gt;0,9,10))</f>
        <v xml:space="preserve">  -  </v>
      </c>
      <c r="K49" s="124"/>
      <c r="L49" s="124"/>
    </row>
    <row r="50" spans="5:16" x14ac:dyDescent="0.2">
      <c r="F50" s="17"/>
      <c r="H50" s="13"/>
      <c r="I50" s="8"/>
      <c r="J50" s="6" t="str">
        <f>VLOOKUP(ABS(I49),MangNMV08paar,14)</f>
        <v/>
      </c>
      <c r="K50" s="7" t="str">
        <f>VLOOKUP(ABS(I49),MangNMV08paar,13)</f>
        <v>0:0</v>
      </c>
      <c r="L50" s="5"/>
    </row>
    <row r="51" spans="5:16" x14ac:dyDescent="0.2">
      <c r="E51" s="4">
        <v>218</v>
      </c>
      <c r="F51" s="17">
        <v>218</v>
      </c>
      <c r="G51" s="124" t="str">
        <f>VLOOKUP(ABS(F51),MangNMV08paar,IF(F51&gt;0,9,10))</f>
        <v xml:space="preserve">  -  </v>
      </c>
      <c r="H51" s="124"/>
      <c r="I51" s="125"/>
      <c r="L51" s="8"/>
    </row>
    <row r="52" spans="5:16" x14ac:dyDescent="0.2">
      <c r="F52" s="17"/>
      <c r="L52" s="8"/>
    </row>
    <row r="53" spans="5:16" x14ac:dyDescent="0.2">
      <c r="F53" s="17"/>
      <c r="L53" s="8">
        <v>224</v>
      </c>
      <c r="M53" s="127" t="str">
        <f>VLOOKUP(ABS(L53),MangNMV08paar,IF(L53&gt;0,9,10))</f>
        <v xml:space="preserve">  -  </v>
      </c>
      <c r="N53" s="124"/>
      <c r="O53" s="124"/>
      <c r="P53" s="4" t="s">
        <v>1</v>
      </c>
    </row>
    <row r="54" spans="5:16" x14ac:dyDescent="0.2">
      <c r="F54" s="17"/>
      <c r="L54" s="8"/>
      <c r="M54" s="6" t="str">
        <f>VLOOKUP(ABS(L53),MangNMV08paar,14)</f>
        <v/>
      </c>
      <c r="N54" s="7" t="str">
        <f>VLOOKUP(ABS(L53),MangNMV08paar,13)</f>
        <v>0:0</v>
      </c>
    </row>
    <row r="55" spans="5:16" x14ac:dyDescent="0.2">
      <c r="E55" s="4">
        <v>219</v>
      </c>
      <c r="F55" s="17">
        <v>219</v>
      </c>
      <c r="G55" s="124" t="str">
        <f>VLOOKUP(ABS(F55),MangNMV08paar,IF(F55&gt;0,9,10))</f>
        <v xml:space="preserve">  -  </v>
      </c>
      <c r="H55" s="124"/>
      <c r="I55" s="124"/>
      <c r="L55" s="8"/>
    </row>
    <row r="56" spans="5:16" x14ac:dyDescent="0.2">
      <c r="F56" s="17"/>
      <c r="I56" s="5"/>
      <c r="L56" s="8"/>
    </row>
    <row r="57" spans="5:16" x14ac:dyDescent="0.2">
      <c r="F57" s="17"/>
      <c r="I57" s="8">
        <v>222</v>
      </c>
      <c r="J57" s="127" t="str">
        <f>VLOOKUP(ABS(I57),MangNMV08paar,IF(I57&gt;0,9,10))</f>
        <v xml:space="preserve">  -  </v>
      </c>
      <c r="K57" s="124"/>
      <c r="L57" s="125"/>
    </row>
    <row r="58" spans="5:16" x14ac:dyDescent="0.2">
      <c r="F58" s="17"/>
      <c r="I58" s="8"/>
      <c r="J58" s="6" t="str">
        <f>VLOOKUP(ABS(I57),MangNMV08paar,14)</f>
        <v/>
      </c>
      <c r="K58" s="7" t="str">
        <f>VLOOKUP(ABS(I57),MangNMV08paar,13)</f>
        <v>0:0</v>
      </c>
    </row>
    <row r="59" spans="5:16" x14ac:dyDescent="0.2">
      <c r="E59" s="4">
        <v>220</v>
      </c>
      <c r="F59" s="17">
        <v>220</v>
      </c>
      <c r="G59" s="124" t="str">
        <f>VLOOKUP(ABS(F59),MangNMV08paar,IF(F59&gt;0,9,10))</f>
        <v xml:space="preserve">  -  </v>
      </c>
      <c r="H59" s="124"/>
      <c r="I59" s="125"/>
    </row>
    <row r="61" spans="5:16" x14ac:dyDescent="0.2">
      <c r="L61" s="4">
        <v>-224</v>
      </c>
      <c r="M61" s="124" t="str">
        <f>VLOOKUP(ABS(L61),MangNMV08paar,IF(L61&gt;0,9,10))</f>
        <v xml:space="preserve">  -  </v>
      </c>
      <c r="N61" s="124"/>
      <c r="O61" s="124"/>
      <c r="P61" s="4" t="s">
        <v>2</v>
      </c>
    </row>
    <row r="63" spans="5:16" x14ac:dyDescent="0.2">
      <c r="I63" s="4">
        <v>-221</v>
      </c>
      <c r="J63" s="124" t="str">
        <f>VLOOKUP(ABS(I63),MangNMV08paar,IF(I63&gt;0,9,10))</f>
        <v xml:space="preserve">  -  </v>
      </c>
      <c r="K63" s="124"/>
      <c r="L63" s="124"/>
    </row>
    <row r="64" spans="5:16" x14ac:dyDescent="0.2">
      <c r="L64" s="5"/>
    </row>
    <row r="65" spans="7:16" x14ac:dyDescent="0.2">
      <c r="L65" s="8">
        <v>223</v>
      </c>
      <c r="M65" s="127" t="str">
        <f>VLOOKUP(ABS(L65),MangNMV08paar,IF(L65&gt;0,9,10))</f>
        <v xml:space="preserve">  -  </v>
      </c>
      <c r="N65" s="124"/>
      <c r="O65" s="124"/>
      <c r="P65" s="4" t="s">
        <v>3</v>
      </c>
    </row>
    <row r="66" spans="7:16" x14ac:dyDescent="0.2">
      <c r="L66" s="8"/>
      <c r="M66" s="6" t="str">
        <f>VLOOKUP(ABS(L65),MangNMV08paar,14)</f>
        <v/>
      </c>
      <c r="N66" s="7" t="str">
        <f>VLOOKUP(ABS(L65),MangNMV08paar,13)</f>
        <v>0:0</v>
      </c>
    </row>
    <row r="67" spans="7:16" x14ac:dyDescent="0.2">
      <c r="I67" s="4">
        <v>-222</v>
      </c>
      <c r="J67" s="124" t="str">
        <f>VLOOKUP(ABS(I67),MangNMV08paar,IF(I67&gt;0,9,10))</f>
        <v xml:space="preserve">  -  </v>
      </c>
      <c r="K67" s="124"/>
      <c r="L67" s="125"/>
    </row>
    <row r="69" spans="7:16" x14ac:dyDescent="0.2">
      <c r="L69" s="4">
        <v>-223</v>
      </c>
      <c r="M69" s="124" t="str">
        <f>VLOOKUP(ABS(L69),MangNMV08paar,IF(L69&gt;0,9,10))</f>
        <v xml:space="preserve">  -  </v>
      </c>
      <c r="N69" s="124"/>
      <c r="O69" s="124"/>
      <c r="P69" s="4" t="s">
        <v>4</v>
      </c>
    </row>
    <row r="71" spans="7:16" x14ac:dyDescent="0.2">
      <c r="G71" s="10" t="s">
        <v>5</v>
      </c>
      <c r="I71" s="6" t="s">
        <v>80</v>
      </c>
    </row>
  </sheetData>
  <mergeCells count="58">
    <mergeCell ref="G11:I11"/>
    <mergeCell ref="G15:I15"/>
    <mergeCell ref="G19:I19"/>
    <mergeCell ref="G23:I23"/>
    <mergeCell ref="G13:I13"/>
    <mergeCell ref="G17:I17"/>
    <mergeCell ref="G21:I21"/>
    <mergeCell ref="G25:I25"/>
    <mergeCell ref="G29:I29"/>
    <mergeCell ref="G33:I33"/>
    <mergeCell ref="G27:I27"/>
    <mergeCell ref="C36:E36"/>
    <mergeCell ref="C28:E28"/>
    <mergeCell ref="C30:E30"/>
    <mergeCell ref="C32:E32"/>
    <mergeCell ref="C34:E34"/>
    <mergeCell ref="C20:E20"/>
    <mergeCell ref="C22:E22"/>
    <mergeCell ref="C24:E24"/>
    <mergeCell ref="C26:E26"/>
    <mergeCell ref="C12:E12"/>
    <mergeCell ref="C14:E14"/>
    <mergeCell ref="C16:E16"/>
    <mergeCell ref="C18:E18"/>
    <mergeCell ref="C1:N1"/>
    <mergeCell ref="C6:E6"/>
    <mergeCell ref="C8:E8"/>
    <mergeCell ref="C10:E10"/>
    <mergeCell ref="G3:L3"/>
    <mergeCell ref="G7:I7"/>
    <mergeCell ref="G5:I5"/>
    <mergeCell ref="G9:I9"/>
    <mergeCell ref="J6:L6"/>
    <mergeCell ref="J10:L10"/>
    <mergeCell ref="M8:O8"/>
    <mergeCell ref="J14:L14"/>
    <mergeCell ref="J18:L18"/>
    <mergeCell ref="M16:O16"/>
    <mergeCell ref="J26:L26"/>
    <mergeCell ref="M24:O24"/>
    <mergeCell ref="J22:L22"/>
    <mergeCell ref="J30:L30"/>
    <mergeCell ref="M32:O32"/>
    <mergeCell ref="J34:L34"/>
    <mergeCell ref="G47:I47"/>
    <mergeCell ref="G51:I51"/>
    <mergeCell ref="G35:I35"/>
    <mergeCell ref="G31:I31"/>
    <mergeCell ref="G59:I59"/>
    <mergeCell ref="J49:L49"/>
    <mergeCell ref="J57:L57"/>
    <mergeCell ref="M53:O53"/>
    <mergeCell ref="M69:O69"/>
    <mergeCell ref="M61:O61"/>
    <mergeCell ref="J63:L63"/>
    <mergeCell ref="J67:L67"/>
    <mergeCell ref="M65:O65"/>
    <mergeCell ref="G55:I55"/>
  </mergeCells>
  <phoneticPr fontId="1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2"/>
  <sheetViews>
    <sheetView workbookViewId="0">
      <selection activeCell="J72" sqref="J72:L72"/>
    </sheetView>
  </sheetViews>
  <sheetFormatPr defaultColWidth="9.109375" defaultRowHeight="10.199999999999999" outlineLevelCol="1" x14ac:dyDescent="0.2"/>
  <cols>
    <col min="1" max="1" width="4.33203125" style="1" customWidth="1"/>
    <col min="2" max="2" width="4.33203125" style="1" hidden="1" customWidth="1" outlineLevel="1"/>
    <col min="3" max="3" width="4.33203125" style="1" customWidth="1" collapsed="1"/>
    <col min="4" max="4" width="24.33203125" style="1" customWidth="1"/>
    <col min="5" max="5" width="4.33203125" style="1" customWidth="1"/>
    <col min="6" max="6" width="4.33203125" style="1" hidden="1" customWidth="1" outlineLevel="1"/>
    <col min="7" max="7" width="4.33203125" style="1" customWidth="1" collapsed="1"/>
    <col min="8" max="8" width="24.33203125" style="1" customWidth="1"/>
    <col min="9" max="10" width="4.33203125" style="1" customWidth="1"/>
    <col min="11" max="11" width="24.33203125" style="1" customWidth="1"/>
    <col min="12" max="13" width="4.33203125" style="1" customWidth="1"/>
    <col min="14" max="14" width="24.33203125" style="1" customWidth="1"/>
    <col min="15" max="16" width="4.33203125" style="1" customWidth="1"/>
    <col min="17" max="16384" width="9.109375" style="1"/>
  </cols>
  <sheetData>
    <row r="1" spans="1:15" ht="17.399999999999999" x14ac:dyDescent="0.3">
      <c r="C1" s="133" t="str">
        <f>RegMP!B1</f>
        <v>EV100 Eesti noorte individuaalsed meistrivõistlused 2018. a - JUUNIORID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5" ht="11.4" x14ac:dyDescent="0.2">
      <c r="N2" s="22" t="str">
        <f>RegMP!H2</f>
        <v>Aseri, 11. veebruar 2018. a</v>
      </c>
    </row>
    <row r="3" spans="1:15" ht="12" x14ac:dyDescent="0.25">
      <c r="G3" s="135" t="s">
        <v>0</v>
      </c>
      <c r="H3" s="135"/>
      <c r="I3" s="135"/>
      <c r="J3" s="135"/>
      <c r="K3" s="135"/>
      <c r="L3" s="135"/>
    </row>
    <row r="4" spans="1:15" ht="12" x14ac:dyDescent="0.25">
      <c r="G4" s="3"/>
      <c r="H4" s="3"/>
      <c r="I4" s="3"/>
      <c r="J4" s="3"/>
      <c r="K4" s="3"/>
      <c r="L4" s="3"/>
    </row>
    <row r="5" spans="1:15" ht="12" x14ac:dyDescent="0.25">
      <c r="E5" s="4">
        <v>1</v>
      </c>
      <c r="F5" s="17">
        <v>71</v>
      </c>
      <c r="G5" s="136" t="str">
        <f>VLOOKUP(ABS(F5),MangNMV08paar,IF(F5&gt;0,9,10))</f>
        <v xml:space="preserve"> SP24 -  </v>
      </c>
      <c r="H5" s="136"/>
      <c r="I5" s="136"/>
      <c r="J5" s="3"/>
      <c r="K5" s="3"/>
      <c r="L5" s="3"/>
    </row>
    <row r="6" spans="1:15" x14ac:dyDescent="0.2">
      <c r="A6" s="4">
        <v>16</v>
      </c>
      <c r="B6" s="1">
        <v>86</v>
      </c>
      <c r="C6" s="124" t="str">
        <f>VLOOKUP(ABS(B6),MangNMV08paar,IF(B6&gt;0,9,10))</f>
        <v xml:space="preserve">  -  </v>
      </c>
      <c r="D6" s="124"/>
      <c r="E6" s="124"/>
      <c r="F6" s="18"/>
      <c r="I6" s="8">
        <v>279</v>
      </c>
      <c r="J6" s="127" t="str">
        <f>VLOOKUP(ABS(I6),MangNMV08paar,IF(I6&gt;0,9,10))</f>
        <v xml:space="preserve">  -  </v>
      </c>
      <c r="K6" s="124"/>
      <c r="L6" s="124"/>
    </row>
    <row r="7" spans="1:15" x14ac:dyDescent="0.2">
      <c r="E7" s="5">
        <v>271</v>
      </c>
      <c r="F7" s="19">
        <v>271</v>
      </c>
      <c r="G7" s="127" t="str">
        <f>VLOOKUP(ABS(F7),MangNMV08paar,IF(F7&gt;0,9,10))</f>
        <v xml:space="preserve">  -  </v>
      </c>
      <c r="H7" s="124"/>
      <c r="I7" s="125"/>
      <c r="J7" s="6" t="str">
        <f>VLOOKUP(ABS(I6),MangNMV08paar,14)</f>
        <v/>
      </c>
      <c r="K7" s="7" t="str">
        <f>VLOOKUP(ABS(I6),MangNMV08paar,13)</f>
        <v>0:0</v>
      </c>
      <c r="L7" s="5"/>
    </row>
    <row r="8" spans="1:15" x14ac:dyDescent="0.2">
      <c r="A8" s="4">
        <v>17</v>
      </c>
      <c r="B8" s="1">
        <v>87</v>
      </c>
      <c r="C8" s="124" t="str">
        <f>VLOOKUP(ABS(B8),MangNMV08paar,IF(B8&gt;0,9,10))</f>
        <v xml:space="preserve">  -  </v>
      </c>
      <c r="D8" s="124"/>
      <c r="E8" s="125"/>
      <c r="F8" s="18"/>
      <c r="G8" s="6" t="str">
        <f>VLOOKUP(ABS(F7),MangNMV08paar,14)</f>
        <v/>
      </c>
      <c r="H8" s="7" t="str">
        <f>VLOOKUP(ABS(F7),MangNMV08paar,13)</f>
        <v>0:0</v>
      </c>
      <c r="I8" s="12"/>
      <c r="L8" s="8">
        <v>287</v>
      </c>
      <c r="M8" s="127" t="str">
        <f>VLOOKUP(ABS(L8),MangNMV08paar,IF(L8&gt;0,9,10))</f>
        <v xml:space="preserve">  -  </v>
      </c>
      <c r="N8" s="124"/>
      <c r="O8" s="124"/>
    </row>
    <row r="9" spans="1:15" x14ac:dyDescent="0.2">
      <c r="E9" s="4">
        <v>8</v>
      </c>
      <c r="F9" s="17">
        <v>78</v>
      </c>
      <c r="G9" s="124" t="str">
        <f>VLOOKUP(ABS(F9),MangNMV08paar,IF(F9&gt;0,9,10))</f>
        <v xml:space="preserve">  -  </v>
      </c>
      <c r="H9" s="124"/>
      <c r="I9" s="124"/>
      <c r="J9" s="11"/>
      <c r="K9" s="11"/>
      <c r="L9" s="15"/>
      <c r="M9" s="6" t="str">
        <f>VLOOKUP(ABS(L8),MangNMV08paar,14)</f>
        <v/>
      </c>
      <c r="N9" s="7" t="str">
        <f>VLOOKUP(ABS(L8),MangNMV08paar,13)</f>
        <v>0:0</v>
      </c>
    </row>
    <row r="10" spans="1:15" x14ac:dyDescent="0.2">
      <c r="A10" s="4">
        <v>9</v>
      </c>
      <c r="B10" s="1">
        <v>79</v>
      </c>
      <c r="C10" s="124" t="str">
        <f>VLOOKUP(ABS(B10),MangNMV08paar,IF(B10&gt;0,9,10))</f>
        <v xml:space="preserve">  -  </v>
      </c>
      <c r="D10" s="124"/>
      <c r="E10" s="124"/>
      <c r="F10" s="18"/>
      <c r="I10" s="8">
        <v>280</v>
      </c>
      <c r="J10" s="127" t="str">
        <f>VLOOKUP(ABS(I10),MangNMV08paar,IF(I10&gt;0,9,10))</f>
        <v xml:space="preserve">  -  </v>
      </c>
      <c r="K10" s="124"/>
      <c r="L10" s="125"/>
      <c r="M10" s="13"/>
      <c r="N10" s="13"/>
      <c r="O10" s="13"/>
    </row>
    <row r="11" spans="1:15" x14ac:dyDescent="0.2">
      <c r="E11" s="5">
        <v>272</v>
      </c>
      <c r="F11" s="19">
        <v>272</v>
      </c>
      <c r="G11" s="127" t="str">
        <f>VLOOKUP(ABS(F11),MangNMV08paar,IF(F11&gt;0,9,10))</f>
        <v xml:space="preserve">  -  </v>
      </c>
      <c r="H11" s="124"/>
      <c r="I11" s="125"/>
      <c r="J11" s="6" t="str">
        <f>VLOOKUP(ABS(I10),MangNMV08paar,14)</f>
        <v/>
      </c>
      <c r="K11" s="7" t="str">
        <f>VLOOKUP(ABS(I10),MangNMV08paar,13)</f>
        <v>0:0</v>
      </c>
      <c r="L11" s="13"/>
      <c r="M11" s="13"/>
      <c r="N11" s="13"/>
      <c r="O11" s="13"/>
    </row>
    <row r="12" spans="1:15" x14ac:dyDescent="0.2">
      <c r="A12" s="4">
        <v>24</v>
      </c>
      <c r="B12" s="1">
        <v>94</v>
      </c>
      <c r="C12" s="124" t="str">
        <f>VLOOKUP(ABS(B12),MangNMV08paar,IF(B12&gt;0,9,10))</f>
        <v xml:space="preserve">  -  </v>
      </c>
      <c r="D12" s="124"/>
      <c r="E12" s="125"/>
      <c r="F12" s="18"/>
      <c r="G12" s="6" t="str">
        <f>VLOOKUP(ABS(F11),MangNMV08paar,14)</f>
        <v/>
      </c>
      <c r="H12" s="7" t="str">
        <f>VLOOKUP(ABS(F11),MangNMV08paar,13)</f>
        <v>0:0</v>
      </c>
      <c r="L12" s="13"/>
      <c r="M12" s="13"/>
      <c r="N12" s="13"/>
      <c r="O12" s="13"/>
    </row>
    <row r="13" spans="1:15" x14ac:dyDescent="0.2">
      <c r="E13" s="4">
        <v>5</v>
      </c>
      <c r="F13" s="17">
        <v>75</v>
      </c>
      <c r="G13" s="124" t="str">
        <f>VLOOKUP(ABS(F13),MangNMV08paar,IF(F13&gt;0,9,10))</f>
        <v xml:space="preserve">  -  </v>
      </c>
      <c r="H13" s="124"/>
      <c r="I13" s="124"/>
      <c r="L13" s="13"/>
      <c r="M13" s="11"/>
      <c r="N13" s="11"/>
      <c r="O13" s="11"/>
    </row>
    <row r="14" spans="1:15" x14ac:dyDescent="0.2">
      <c r="A14" s="4">
        <v>12</v>
      </c>
      <c r="B14" s="1">
        <v>82</v>
      </c>
      <c r="C14" s="124" t="str">
        <f>VLOOKUP(ABS(B14),MangNMV08paar,IF(B14&gt;0,9,10))</f>
        <v xml:space="preserve">  -  </v>
      </c>
      <c r="D14" s="124"/>
      <c r="E14" s="124"/>
      <c r="F14" s="18"/>
      <c r="I14" s="8">
        <v>281</v>
      </c>
      <c r="J14" s="127" t="str">
        <f>VLOOKUP(ABS(I14),MangNMV08paar,IF(I14&gt;0,9,10))</f>
        <v xml:space="preserve">  -  </v>
      </c>
      <c r="K14" s="124"/>
      <c r="L14" s="124"/>
      <c r="M14" s="16"/>
      <c r="N14" s="14"/>
      <c r="O14" s="13"/>
    </row>
    <row r="15" spans="1:15" x14ac:dyDescent="0.2">
      <c r="E15" s="5">
        <v>273</v>
      </c>
      <c r="F15" s="19">
        <v>273</v>
      </c>
      <c r="G15" s="127" t="str">
        <f>VLOOKUP(ABS(F15),MangNMV08paar,IF(F15&gt;0,9,10))</f>
        <v xml:space="preserve">  -  </v>
      </c>
      <c r="H15" s="124"/>
      <c r="I15" s="125"/>
      <c r="J15" s="6" t="str">
        <f>VLOOKUP(ABS(I14),MangNMV08paar,14)</f>
        <v/>
      </c>
      <c r="K15" s="7" t="str">
        <f>VLOOKUP(ABS(I14),MangNMV08paar,13)</f>
        <v>0:0</v>
      </c>
      <c r="L15" s="5"/>
      <c r="M15" s="13"/>
      <c r="N15" s="13"/>
      <c r="O15" s="13"/>
    </row>
    <row r="16" spans="1:15" x14ac:dyDescent="0.2">
      <c r="A16" s="4">
        <v>21</v>
      </c>
      <c r="B16" s="1">
        <v>91</v>
      </c>
      <c r="C16" s="124" t="str">
        <f>VLOOKUP(ABS(B16),MangNMV08paar,IF(B16&gt;0,9,10))</f>
        <v xml:space="preserve">  -  </v>
      </c>
      <c r="D16" s="124"/>
      <c r="E16" s="125"/>
      <c r="F16" s="18"/>
      <c r="G16" s="6" t="str">
        <f>VLOOKUP(ABS(F15),MangNMV08paar,14)</f>
        <v/>
      </c>
      <c r="H16" s="7" t="str">
        <f>VLOOKUP(ABS(F15),MangNMV08paar,13)</f>
        <v>0:0</v>
      </c>
      <c r="I16" s="12"/>
      <c r="L16" s="8">
        <v>288</v>
      </c>
      <c r="M16" s="127" t="str">
        <f>VLOOKUP(ABS(L16),MangNMV08paar,IF(L16&gt;0,9,10))</f>
        <v xml:space="preserve">  -  </v>
      </c>
      <c r="N16" s="124"/>
      <c r="O16" s="124"/>
    </row>
    <row r="17" spans="1:15" x14ac:dyDescent="0.2">
      <c r="E17" s="4">
        <v>4</v>
      </c>
      <c r="F17" s="17">
        <v>74</v>
      </c>
      <c r="G17" s="124" t="str">
        <f>VLOOKUP(ABS(F17),MangNMV08paar,IF(F17&gt;0,9,10))</f>
        <v xml:space="preserve">  -  </v>
      </c>
      <c r="H17" s="124"/>
      <c r="I17" s="124"/>
      <c r="J17" s="11"/>
      <c r="K17" s="11"/>
      <c r="L17" s="15"/>
      <c r="M17" s="16" t="str">
        <f>VLOOKUP(ABS(L16),MangNMV08paar,14)</f>
        <v/>
      </c>
      <c r="N17" s="14" t="str">
        <f>VLOOKUP(ABS(L16),MangNMV08paar,13)</f>
        <v>0:0</v>
      </c>
      <c r="O17" s="13"/>
    </row>
    <row r="18" spans="1:15" x14ac:dyDescent="0.2">
      <c r="A18" s="4">
        <v>13</v>
      </c>
      <c r="B18" s="1">
        <v>83</v>
      </c>
      <c r="C18" s="124" t="str">
        <f>VLOOKUP(ABS(B18),MangNMV08paar,IF(B18&gt;0,9,10))</f>
        <v xml:space="preserve">  -  </v>
      </c>
      <c r="D18" s="124"/>
      <c r="E18" s="124"/>
      <c r="F18" s="18"/>
      <c r="I18" s="8">
        <v>282</v>
      </c>
      <c r="J18" s="127" t="str">
        <f>VLOOKUP(ABS(I18),MangNMV08paar,IF(I18&gt;0,9,10))</f>
        <v xml:space="preserve">  -  </v>
      </c>
      <c r="K18" s="124"/>
      <c r="L18" s="125"/>
      <c r="M18" s="13"/>
      <c r="N18" s="13"/>
      <c r="O18" s="13"/>
    </row>
    <row r="19" spans="1:15" x14ac:dyDescent="0.2">
      <c r="E19" s="5">
        <v>274</v>
      </c>
      <c r="F19" s="19">
        <v>274</v>
      </c>
      <c r="G19" s="127" t="str">
        <f>VLOOKUP(ABS(F19),MangNMV08paar,IF(F19&gt;0,9,10))</f>
        <v xml:space="preserve">  -  </v>
      </c>
      <c r="H19" s="124"/>
      <c r="I19" s="125"/>
      <c r="J19" s="6" t="str">
        <f>VLOOKUP(ABS(I18),MangNMV08paar,14)</f>
        <v/>
      </c>
      <c r="K19" s="7" t="str">
        <f>VLOOKUP(ABS(I18),MangNMV08paar,13)</f>
        <v>0:0</v>
      </c>
      <c r="M19" s="13"/>
      <c r="N19" s="13"/>
      <c r="O19" s="13"/>
    </row>
    <row r="20" spans="1:15" x14ac:dyDescent="0.2">
      <c r="A20" s="4">
        <v>20</v>
      </c>
      <c r="B20" s="1">
        <v>90</v>
      </c>
      <c r="C20" s="124" t="str">
        <f>VLOOKUP(ABS(B20),MangNMV08paar,IF(B20&gt;0,9,10))</f>
        <v xml:space="preserve">  -  </v>
      </c>
      <c r="D20" s="124"/>
      <c r="E20" s="125"/>
      <c r="F20" s="18"/>
      <c r="G20" s="6" t="str">
        <f>VLOOKUP(ABS(F19),MangNMV08paar,14)</f>
        <v/>
      </c>
      <c r="H20" s="7" t="str">
        <f>VLOOKUP(ABS(F19),MangNMV08paar,13)</f>
        <v>0:0</v>
      </c>
      <c r="M20" s="13"/>
      <c r="N20" s="13"/>
      <c r="O20" s="13"/>
    </row>
    <row r="21" spans="1:15" x14ac:dyDescent="0.2">
      <c r="E21" s="4">
        <v>3</v>
      </c>
      <c r="F21" s="17">
        <v>73</v>
      </c>
      <c r="G21" s="124" t="str">
        <f>VLOOKUP(ABS(F21),MangNMV08paar,IF(F21&gt;0,9,10))</f>
        <v xml:space="preserve">  -  </v>
      </c>
      <c r="H21" s="124"/>
      <c r="I21" s="124"/>
      <c r="L21" s="9"/>
      <c r="M21" s="11"/>
      <c r="N21" s="11"/>
      <c r="O21" s="11"/>
    </row>
    <row r="22" spans="1:15" x14ac:dyDescent="0.2">
      <c r="A22" s="4">
        <v>14</v>
      </c>
      <c r="B22" s="1">
        <v>84</v>
      </c>
      <c r="C22" s="124" t="str">
        <f>VLOOKUP(ABS(B22),MangNMV08paar,IF(B22&gt;0,9,10))</f>
        <v xml:space="preserve">  -  </v>
      </c>
      <c r="D22" s="124"/>
      <c r="E22" s="124"/>
      <c r="F22" s="18"/>
      <c r="I22" s="8">
        <v>283</v>
      </c>
      <c r="J22" s="127" t="str">
        <f>VLOOKUP(ABS(I22),MangNMV08paar,IF(I22&gt;0,9,10))</f>
        <v xml:space="preserve">  -  </v>
      </c>
      <c r="K22" s="124"/>
      <c r="L22" s="124"/>
      <c r="M22" s="13"/>
      <c r="N22" s="14"/>
      <c r="O22" s="13"/>
    </row>
    <row r="23" spans="1:15" x14ac:dyDescent="0.2">
      <c r="E23" s="5">
        <v>275</v>
      </c>
      <c r="F23" s="19">
        <v>275</v>
      </c>
      <c r="G23" s="127" t="str">
        <f>VLOOKUP(ABS(F23),MangNMV08paar,IF(F23&gt;0,9,10))</f>
        <v xml:space="preserve">  -  </v>
      </c>
      <c r="H23" s="124"/>
      <c r="I23" s="125"/>
      <c r="J23" s="6" t="str">
        <f>VLOOKUP(ABS(I22),MangNMV08paar,14)</f>
        <v/>
      </c>
      <c r="K23" s="7" t="str">
        <f>VLOOKUP(ABS(I22),MangNMV08paar,13)</f>
        <v>0:0</v>
      </c>
      <c r="L23" s="5"/>
      <c r="M23" s="13"/>
      <c r="N23" s="13"/>
      <c r="O23" s="13"/>
    </row>
    <row r="24" spans="1:15" x14ac:dyDescent="0.2">
      <c r="A24" s="4">
        <v>19</v>
      </c>
      <c r="B24" s="1">
        <v>89</v>
      </c>
      <c r="C24" s="124" t="str">
        <f>VLOOKUP(ABS(B24),MangNMV08paar,IF(B24&gt;0,9,10))</f>
        <v xml:space="preserve">  -  </v>
      </c>
      <c r="D24" s="124"/>
      <c r="E24" s="125"/>
      <c r="F24" s="18"/>
      <c r="G24" s="6" t="str">
        <f>VLOOKUP(ABS(F23),MangNMV08paar,14)</f>
        <v/>
      </c>
      <c r="H24" s="7" t="str">
        <f>VLOOKUP(ABS(F23),MangNMV08paar,13)</f>
        <v>0:0</v>
      </c>
      <c r="I24" s="12"/>
      <c r="L24" s="8">
        <v>289</v>
      </c>
      <c r="M24" s="127" t="str">
        <f>VLOOKUP(ABS(L24),MangNMV08paar,IF(L24&gt;0,9,10))</f>
        <v xml:space="preserve">  -  </v>
      </c>
      <c r="N24" s="124"/>
      <c r="O24" s="124"/>
    </row>
    <row r="25" spans="1:15" x14ac:dyDescent="0.2">
      <c r="E25" s="4">
        <v>6</v>
      </c>
      <c r="F25" s="17">
        <v>76</v>
      </c>
      <c r="G25" s="124" t="str">
        <f>VLOOKUP(ABS(F25),MangNMV08paar,IF(F25&gt;0,9,10))</f>
        <v xml:space="preserve">  -  </v>
      </c>
      <c r="H25" s="124"/>
      <c r="I25" s="124"/>
      <c r="J25" s="11"/>
      <c r="K25" s="11"/>
      <c r="L25" s="15"/>
      <c r="M25" s="16" t="str">
        <f>VLOOKUP(ABS(L24),MangNMV08paar,14)</f>
        <v/>
      </c>
      <c r="N25" s="14" t="str">
        <f>VLOOKUP(ABS(L24),MangNMV08paar,13)</f>
        <v>0:0</v>
      </c>
      <c r="O25" s="13"/>
    </row>
    <row r="26" spans="1:15" x14ac:dyDescent="0.2">
      <c r="A26" s="4">
        <v>11</v>
      </c>
      <c r="B26" s="1">
        <v>81</v>
      </c>
      <c r="C26" s="124" t="str">
        <f>VLOOKUP(ABS(B26),MangNMV08paar,IF(B26&gt;0,9,10))</f>
        <v xml:space="preserve">  -  </v>
      </c>
      <c r="D26" s="124"/>
      <c r="E26" s="124"/>
      <c r="F26" s="18"/>
      <c r="I26" s="8">
        <v>284</v>
      </c>
      <c r="J26" s="127" t="str">
        <f>VLOOKUP(ABS(I26),MangNMV08paar,IF(I26&gt;0,9,10))</f>
        <v xml:space="preserve">  -  </v>
      </c>
      <c r="K26" s="124"/>
      <c r="L26" s="125"/>
      <c r="M26" s="13"/>
      <c r="N26" s="13"/>
      <c r="O26" s="13"/>
    </row>
    <row r="27" spans="1:15" x14ac:dyDescent="0.2">
      <c r="E27" s="5">
        <v>276</v>
      </c>
      <c r="F27" s="19">
        <v>276</v>
      </c>
      <c r="G27" s="127" t="str">
        <f>VLOOKUP(ABS(F27),MangNMV08paar,IF(F27&gt;0,9,10))</f>
        <v xml:space="preserve">  -  </v>
      </c>
      <c r="H27" s="124"/>
      <c r="I27" s="125"/>
      <c r="J27" s="6" t="str">
        <f>VLOOKUP(ABS(I26),MangNMV08paar,14)</f>
        <v/>
      </c>
      <c r="K27" s="7" t="str">
        <f>VLOOKUP(ABS(I26),MangNMV08paar,13)</f>
        <v>0:0</v>
      </c>
      <c r="L27" s="13"/>
      <c r="M27" s="13"/>
      <c r="N27" s="13"/>
      <c r="O27" s="13"/>
    </row>
    <row r="28" spans="1:15" x14ac:dyDescent="0.2">
      <c r="A28" s="4">
        <v>22</v>
      </c>
      <c r="B28" s="1">
        <v>92</v>
      </c>
      <c r="C28" s="124" t="str">
        <f>VLOOKUP(ABS(B28),MangNMV08paar,IF(B28&gt;0,9,10))</f>
        <v xml:space="preserve">  -  </v>
      </c>
      <c r="D28" s="124"/>
      <c r="E28" s="125"/>
      <c r="F28" s="18"/>
      <c r="G28" s="6" t="str">
        <f>VLOOKUP(ABS(F27),MangNMV08paar,14)</f>
        <v/>
      </c>
      <c r="H28" s="7" t="str">
        <f>VLOOKUP(ABS(F27),MangNMV08paar,13)</f>
        <v>0:0</v>
      </c>
      <c r="L28" s="13"/>
      <c r="M28" s="13"/>
      <c r="N28" s="13"/>
      <c r="O28" s="13"/>
    </row>
    <row r="29" spans="1:15" x14ac:dyDescent="0.2">
      <c r="E29" s="4">
        <v>7</v>
      </c>
      <c r="F29" s="17">
        <v>77</v>
      </c>
      <c r="G29" s="124" t="str">
        <f>VLOOKUP(ABS(F29),MangNMV08paar,IF(F29&gt;0,9,10))</f>
        <v xml:space="preserve">  -  </v>
      </c>
      <c r="H29" s="124"/>
      <c r="I29" s="124"/>
      <c r="L29" s="13"/>
      <c r="M29" s="11"/>
      <c r="N29" s="11"/>
      <c r="O29" s="11"/>
    </row>
    <row r="30" spans="1:15" x14ac:dyDescent="0.2">
      <c r="A30" s="4">
        <v>10</v>
      </c>
      <c r="B30" s="1">
        <v>80</v>
      </c>
      <c r="C30" s="124" t="str">
        <f>VLOOKUP(ABS(B30),MangNMV08paar,IF(B30&gt;0,9,10))</f>
        <v xml:space="preserve">  -  </v>
      </c>
      <c r="D30" s="124"/>
      <c r="E30" s="124"/>
      <c r="F30" s="18"/>
      <c r="I30" s="8">
        <v>285</v>
      </c>
      <c r="J30" s="127" t="str">
        <f>VLOOKUP(ABS(I30),MangNMV08paar,IF(I30&gt;0,9,10))</f>
        <v xml:space="preserve">  -  </v>
      </c>
      <c r="K30" s="124"/>
      <c r="L30" s="124"/>
      <c r="M30" s="16"/>
      <c r="N30" s="14"/>
      <c r="O30" s="13"/>
    </row>
    <row r="31" spans="1:15" x14ac:dyDescent="0.2">
      <c r="E31" s="5">
        <v>277</v>
      </c>
      <c r="F31" s="19">
        <v>277</v>
      </c>
      <c r="G31" s="127" t="str">
        <f>VLOOKUP(ABS(F31),MangNMV08paar,IF(F31&gt;0,9,10))</f>
        <v xml:space="preserve">  -  </v>
      </c>
      <c r="H31" s="124"/>
      <c r="I31" s="125"/>
      <c r="J31" s="6" t="str">
        <f>VLOOKUP(ABS(I30),MangNMV08paar,14)</f>
        <v/>
      </c>
      <c r="K31" s="7" t="str">
        <f>VLOOKUP(ABS(I30),MangNMV08paar,13)</f>
        <v>0:0</v>
      </c>
      <c r="L31" s="5"/>
      <c r="M31" s="13"/>
      <c r="N31" s="13"/>
      <c r="O31" s="13"/>
    </row>
    <row r="32" spans="1:15" x14ac:dyDescent="0.2">
      <c r="A32" s="4">
        <v>23</v>
      </c>
      <c r="B32" s="1">
        <v>93</v>
      </c>
      <c r="C32" s="124" t="str">
        <f>VLOOKUP(ABS(B32),MangNMV08paar,IF(B32&gt;0,9,10))</f>
        <v xml:space="preserve">  -  </v>
      </c>
      <c r="D32" s="124"/>
      <c r="E32" s="125"/>
      <c r="F32" s="18"/>
      <c r="G32" s="6" t="str">
        <f>VLOOKUP(ABS(F31),MangNMV08paar,14)</f>
        <v/>
      </c>
      <c r="H32" s="7" t="str">
        <f>VLOOKUP(ABS(F31),MangNMV08paar,13)</f>
        <v>0:0</v>
      </c>
      <c r="I32" s="12"/>
      <c r="L32" s="8">
        <v>290</v>
      </c>
      <c r="M32" s="127" t="str">
        <f>VLOOKUP(ABS(L32),MangNMV08paar,IF(L32&gt;0,9,10))</f>
        <v xml:space="preserve">  -  </v>
      </c>
      <c r="N32" s="124"/>
      <c r="O32" s="124"/>
    </row>
    <row r="33" spans="1:16" x14ac:dyDescent="0.2">
      <c r="E33" s="4">
        <v>2</v>
      </c>
      <c r="F33" s="17">
        <v>72</v>
      </c>
      <c r="G33" s="124" t="str">
        <f>VLOOKUP(ABS(F33),MangNMV08paar,IF(F33&gt;0,9,10))</f>
        <v xml:space="preserve">  -  </v>
      </c>
      <c r="H33" s="124"/>
      <c r="I33" s="124"/>
      <c r="J33" s="11"/>
      <c r="K33" s="11"/>
      <c r="L33" s="15"/>
      <c r="M33" s="16" t="str">
        <f>VLOOKUP(ABS(L32),MangNMV08paar,14)</f>
        <v/>
      </c>
      <c r="N33" s="14" t="str">
        <f>VLOOKUP(ABS(L32),MangNMV08paar,13)</f>
        <v>0:0</v>
      </c>
      <c r="O33" s="13"/>
    </row>
    <row r="34" spans="1:16" x14ac:dyDescent="0.2">
      <c r="A34" s="4">
        <v>15</v>
      </c>
      <c r="B34" s="1">
        <v>85</v>
      </c>
      <c r="C34" s="124" t="str">
        <f>VLOOKUP(ABS(B34),MangNMV08paar,IF(B34&gt;0,9,10))</f>
        <v xml:space="preserve">  -  </v>
      </c>
      <c r="D34" s="124"/>
      <c r="E34" s="124"/>
      <c r="F34" s="18"/>
      <c r="I34" s="8">
        <v>286</v>
      </c>
      <c r="J34" s="127" t="str">
        <f>VLOOKUP(ABS(I34),MangNMV08paar,IF(I34&gt;0,9,10))</f>
        <v xml:space="preserve">  -  </v>
      </c>
      <c r="K34" s="124"/>
      <c r="L34" s="125"/>
    </row>
    <row r="35" spans="1:16" x14ac:dyDescent="0.2">
      <c r="E35" s="5">
        <v>278</v>
      </c>
      <c r="F35" s="19">
        <v>278</v>
      </c>
      <c r="G35" s="127" t="str">
        <f>VLOOKUP(ABS(F35),MangNMV08paar,IF(F35&gt;0,9,10))</f>
        <v xml:space="preserve">  -  </v>
      </c>
      <c r="H35" s="124"/>
      <c r="I35" s="125"/>
      <c r="J35" s="6" t="str">
        <f>VLOOKUP(ABS(I34),MangNMV08paar,14)</f>
        <v/>
      </c>
      <c r="K35" s="7" t="str">
        <f>VLOOKUP(ABS(I34),MangNMV08paar,13)</f>
        <v>0:0</v>
      </c>
      <c r="L35" s="4"/>
      <c r="M35" s="11"/>
      <c r="N35" s="11"/>
      <c r="O35" s="11"/>
      <c r="P35" s="4"/>
    </row>
    <row r="36" spans="1:16" x14ac:dyDescent="0.2">
      <c r="A36" s="4">
        <v>18</v>
      </c>
      <c r="B36" s="1">
        <v>88</v>
      </c>
      <c r="C36" s="124" t="str">
        <f>VLOOKUP(ABS(B36),MangNMV08paar,IF(B36&gt;0,9,10))</f>
        <v xml:space="preserve">  -  </v>
      </c>
      <c r="D36" s="124"/>
      <c r="E36" s="125"/>
      <c r="F36" s="14"/>
      <c r="G36" s="6" t="str">
        <f>VLOOKUP(ABS(F35),MangNMV08paar,14)</f>
        <v/>
      </c>
      <c r="H36" s="7" t="str">
        <f>VLOOKUP(ABS(F35),MangNMV08paar,13)</f>
        <v>0:0</v>
      </c>
    </row>
    <row r="38" spans="1:16" x14ac:dyDescent="0.2">
      <c r="J38" s="10"/>
      <c r="L38" s="6"/>
    </row>
    <row r="47" spans="1:16" x14ac:dyDescent="0.2">
      <c r="E47" s="4">
        <v>287</v>
      </c>
      <c r="F47" s="17">
        <v>287</v>
      </c>
      <c r="G47" s="124" t="str">
        <f>VLOOKUP(ABS(F47),MangNMV08paar,IF(F47&gt;0,9,10))</f>
        <v xml:space="preserve">  -  </v>
      </c>
      <c r="H47" s="124"/>
      <c r="I47" s="124"/>
    </row>
    <row r="48" spans="1:16" x14ac:dyDescent="0.2">
      <c r="F48" s="17"/>
      <c r="H48" s="13"/>
      <c r="I48" s="5"/>
    </row>
    <row r="49" spans="5:16" x14ac:dyDescent="0.2">
      <c r="F49" s="17"/>
      <c r="H49" s="13"/>
      <c r="I49" s="8">
        <v>291</v>
      </c>
      <c r="J49" s="127" t="str">
        <f>VLOOKUP(ABS(I49),MangNMV08paar,IF(I49&gt;0,9,10))</f>
        <v xml:space="preserve">  -  </v>
      </c>
      <c r="K49" s="124"/>
      <c r="L49" s="124"/>
    </row>
    <row r="50" spans="5:16" x14ac:dyDescent="0.2">
      <c r="F50" s="17"/>
      <c r="H50" s="13"/>
      <c r="I50" s="8"/>
      <c r="J50" s="6" t="str">
        <f>VLOOKUP(ABS(I49),MangNMV08paar,14)</f>
        <v/>
      </c>
      <c r="K50" s="7" t="str">
        <f>VLOOKUP(ABS(I49),MangNMV08paar,13)</f>
        <v>0:0</v>
      </c>
      <c r="L50" s="5"/>
    </row>
    <row r="51" spans="5:16" x14ac:dyDescent="0.2">
      <c r="E51" s="4">
        <v>288</v>
      </c>
      <c r="F51" s="17">
        <v>288</v>
      </c>
      <c r="G51" s="124" t="str">
        <f>VLOOKUP(ABS(F51),MangNMV08paar,IF(F51&gt;0,9,10))</f>
        <v xml:space="preserve">  -  </v>
      </c>
      <c r="H51" s="124"/>
      <c r="I51" s="125"/>
      <c r="L51" s="8"/>
    </row>
    <row r="52" spans="5:16" x14ac:dyDescent="0.2">
      <c r="F52" s="17"/>
      <c r="L52" s="8"/>
    </row>
    <row r="53" spans="5:16" x14ac:dyDescent="0.2">
      <c r="F53" s="17"/>
      <c r="L53" s="8">
        <v>294</v>
      </c>
      <c r="M53" s="127" t="str">
        <f>VLOOKUP(ABS(L53),MangNMV08paar,IF(L53&gt;0,9,10))</f>
        <v xml:space="preserve">  -  </v>
      </c>
      <c r="N53" s="124"/>
      <c r="O53" s="124"/>
      <c r="P53" s="4" t="s">
        <v>1</v>
      </c>
    </row>
    <row r="54" spans="5:16" x14ac:dyDescent="0.2">
      <c r="F54" s="17"/>
      <c r="L54" s="8"/>
      <c r="M54" s="6" t="str">
        <f>VLOOKUP(ABS(L53),MangNMV08paar,14)</f>
        <v/>
      </c>
      <c r="N54" s="7" t="str">
        <f>VLOOKUP(ABS(L53),MangNMV08paar,13)</f>
        <v>0:0</v>
      </c>
    </row>
    <row r="55" spans="5:16" x14ac:dyDescent="0.2">
      <c r="E55" s="4">
        <v>289</v>
      </c>
      <c r="F55" s="17">
        <v>289</v>
      </c>
      <c r="G55" s="124" t="str">
        <f>VLOOKUP(ABS(F55),MangNMV08paar,IF(F55&gt;0,9,10))</f>
        <v xml:space="preserve">  -  </v>
      </c>
      <c r="H55" s="124"/>
      <c r="I55" s="124"/>
      <c r="L55" s="8"/>
    </row>
    <row r="56" spans="5:16" x14ac:dyDescent="0.2">
      <c r="F56" s="17"/>
      <c r="I56" s="5"/>
      <c r="L56" s="8"/>
    </row>
    <row r="57" spans="5:16" x14ac:dyDescent="0.2">
      <c r="F57" s="17"/>
      <c r="I57" s="8">
        <v>292</v>
      </c>
      <c r="J57" s="127" t="str">
        <f>VLOOKUP(ABS(I57),MangNMV08paar,IF(I57&gt;0,9,10))</f>
        <v xml:space="preserve">  -  </v>
      </c>
      <c r="K57" s="124"/>
      <c r="L57" s="125"/>
    </row>
    <row r="58" spans="5:16" x14ac:dyDescent="0.2">
      <c r="F58" s="17"/>
      <c r="I58" s="8"/>
      <c r="J58" s="6" t="str">
        <f>VLOOKUP(ABS(I57),MangNMV08paar,14)</f>
        <v/>
      </c>
      <c r="K58" s="7" t="str">
        <f>VLOOKUP(ABS(I57),MangNMV08paar,13)</f>
        <v>0:0</v>
      </c>
    </row>
    <row r="59" spans="5:16" x14ac:dyDescent="0.2">
      <c r="E59" s="4">
        <v>290</v>
      </c>
      <c r="F59" s="17">
        <v>290</v>
      </c>
      <c r="G59" s="124" t="str">
        <f>VLOOKUP(ABS(F59),MangNMV08paar,IF(F59&gt;0,9,10))</f>
        <v xml:space="preserve">  -  </v>
      </c>
      <c r="H59" s="124"/>
      <c r="I59" s="125"/>
    </row>
    <row r="61" spans="5:16" x14ac:dyDescent="0.2">
      <c r="L61" s="4">
        <v>-294</v>
      </c>
      <c r="M61" s="124" t="str">
        <f>VLOOKUP(ABS(L61),MangNMV08paar,IF(L61&gt;0,9,10))</f>
        <v xml:space="preserve">  -  </v>
      </c>
      <c r="N61" s="124"/>
      <c r="O61" s="124"/>
      <c r="P61" s="4" t="s">
        <v>2</v>
      </c>
    </row>
    <row r="63" spans="5:16" x14ac:dyDescent="0.2">
      <c r="I63" s="4">
        <v>-291</v>
      </c>
      <c r="J63" s="124" t="str">
        <f>VLOOKUP(ABS(I63),MangNMV08paar,IF(I63&gt;0,9,10))</f>
        <v xml:space="preserve">  -  </v>
      </c>
      <c r="K63" s="124"/>
      <c r="L63" s="124"/>
    </row>
    <row r="64" spans="5:16" x14ac:dyDescent="0.2">
      <c r="L64" s="5"/>
    </row>
    <row r="65" spans="9:16" x14ac:dyDescent="0.2">
      <c r="L65" s="8">
        <v>293</v>
      </c>
      <c r="M65" s="127" t="str">
        <f>VLOOKUP(ABS(L65),MangNMV08paar,IF(L65&gt;0,9,10))</f>
        <v xml:space="preserve">  -  </v>
      </c>
      <c r="N65" s="124"/>
      <c r="O65" s="124"/>
      <c r="P65" s="4" t="s">
        <v>3</v>
      </c>
    </row>
    <row r="66" spans="9:16" x14ac:dyDescent="0.2">
      <c r="L66" s="8"/>
      <c r="M66" s="6" t="str">
        <f>VLOOKUP(ABS(L65),MangNMV08paar,14)</f>
        <v/>
      </c>
      <c r="N66" s="7" t="str">
        <f>VLOOKUP(ABS(L65),MangNMV08paar,13)</f>
        <v>0:0</v>
      </c>
    </row>
    <row r="67" spans="9:16" x14ac:dyDescent="0.2">
      <c r="I67" s="4">
        <v>-292</v>
      </c>
      <c r="J67" s="124" t="str">
        <f>VLOOKUP(ABS(I67),MangNMV08paar,IF(I67&gt;0,9,10))</f>
        <v xml:space="preserve">  -  </v>
      </c>
      <c r="K67" s="124"/>
      <c r="L67" s="125"/>
    </row>
    <row r="69" spans="9:16" x14ac:dyDescent="0.2">
      <c r="L69" s="4">
        <v>-293</v>
      </c>
      <c r="M69" s="124" t="str">
        <f>VLOOKUP(ABS(L69),MangNMV08paar,IF(L69&gt;0,9,10))</f>
        <v xml:space="preserve">  -  </v>
      </c>
      <c r="N69" s="124"/>
      <c r="O69" s="124"/>
      <c r="P69" s="4" t="s">
        <v>4</v>
      </c>
    </row>
    <row r="72" spans="9:16" x14ac:dyDescent="0.2">
      <c r="J72" s="10" t="s">
        <v>5</v>
      </c>
      <c r="L72" s="6" t="s">
        <v>80</v>
      </c>
    </row>
  </sheetData>
  <mergeCells count="58">
    <mergeCell ref="G59:I59"/>
    <mergeCell ref="M69:O69"/>
    <mergeCell ref="M61:O61"/>
    <mergeCell ref="J63:L63"/>
    <mergeCell ref="J67:L67"/>
    <mergeCell ref="M65:O65"/>
    <mergeCell ref="J49:L49"/>
    <mergeCell ref="J57:L57"/>
    <mergeCell ref="M53:O53"/>
    <mergeCell ref="J34:L34"/>
    <mergeCell ref="G47:I47"/>
    <mergeCell ref="G51:I51"/>
    <mergeCell ref="G55:I55"/>
    <mergeCell ref="G35:I35"/>
    <mergeCell ref="J26:L26"/>
    <mergeCell ref="M24:O24"/>
    <mergeCell ref="J30:L30"/>
    <mergeCell ref="M32:O32"/>
    <mergeCell ref="M8:O8"/>
    <mergeCell ref="J14:L14"/>
    <mergeCell ref="J18:L18"/>
    <mergeCell ref="M16:O16"/>
    <mergeCell ref="J22:L22"/>
    <mergeCell ref="C22:E22"/>
    <mergeCell ref="C1:N1"/>
    <mergeCell ref="C6:E6"/>
    <mergeCell ref="C8:E8"/>
    <mergeCell ref="C10:E10"/>
    <mergeCell ref="G3:L3"/>
    <mergeCell ref="G7:I7"/>
    <mergeCell ref="G5:I5"/>
    <mergeCell ref="G9:I9"/>
    <mergeCell ref="J6:L6"/>
    <mergeCell ref="J10:L10"/>
    <mergeCell ref="C12:E12"/>
    <mergeCell ref="C14:E14"/>
    <mergeCell ref="C16:E16"/>
    <mergeCell ref="C18:E18"/>
    <mergeCell ref="C20:E20"/>
    <mergeCell ref="G25:I25"/>
    <mergeCell ref="C24:E24"/>
    <mergeCell ref="C26:E26"/>
    <mergeCell ref="G29:I29"/>
    <mergeCell ref="G33:I33"/>
    <mergeCell ref="G27:I27"/>
    <mergeCell ref="G31:I31"/>
    <mergeCell ref="C36:E36"/>
    <mergeCell ref="C28:E28"/>
    <mergeCell ref="C30:E30"/>
    <mergeCell ref="C32:E32"/>
    <mergeCell ref="C34:E34"/>
    <mergeCell ref="G11:I11"/>
    <mergeCell ref="G15:I15"/>
    <mergeCell ref="G19:I19"/>
    <mergeCell ref="G23:I23"/>
    <mergeCell ref="G13:I13"/>
    <mergeCell ref="G17:I17"/>
    <mergeCell ref="G21:I21"/>
  </mergeCells>
  <phoneticPr fontId="1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2"/>
  <sheetViews>
    <sheetView workbookViewId="0">
      <selection activeCell="S35" sqref="S35"/>
    </sheetView>
  </sheetViews>
  <sheetFormatPr defaultColWidth="9.109375" defaultRowHeight="10.199999999999999" outlineLevelCol="1" x14ac:dyDescent="0.2"/>
  <cols>
    <col min="1" max="1" width="4.33203125" style="1" customWidth="1"/>
    <col min="2" max="2" width="4.33203125" style="1" hidden="1" customWidth="1" outlineLevel="1"/>
    <col min="3" max="3" width="4.33203125" style="1" customWidth="1" collapsed="1"/>
    <col min="4" max="4" width="24.33203125" style="1" customWidth="1"/>
    <col min="5" max="6" width="4.33203125" style="1" customWidth="1"/>
    <col min="7" max="7" width="24.33203125" style="1" customWidth="1"/>
    <col min="8" max="9" width="4.33203125" style="1" customWidth="1"/>
    <col min="10" max="10" width="24.33203125" style="1" customWidth="1"/>
    <col min="11" max="12" width="4.33203125" style="1" customWidth="1"/>
    <col min="13" max="13" width="24.33203125" style="1" customWidth="1"/>
    <col min="14" max="15" width="4.33203125" style="1" customWidth="1"/>
    <col min="16" max="16384" width="9.109375" style="1"/>
  </cols>
  <sheetData>
    <row r="1" spans="1:15" ht="17.399999999999999" x14ac:dyDescent="0.3">
      <c r="C1" s="133" t="str">
        <f>RegMP!B1</f>
        <v>EV100 Eesti noorte individuaalsed meistrivõistlused 2018. a - JUUNIORID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5" ht="11.4" x14ac:dyDescent="0.2">
      <c r="M2" s="22" t="str">
        <f>RegMP!H2</f>
        <v>Aseri, 11. veebruar 2018. a</v>
      </c>
    </row>
    <row r="3" spans="1:15" ht="12" x14ac:dyDescent="0.25">
      <c r="F3" s="135" t="s">
        <v>0</v>
      </c>
      <c r="G3" s="135"/>
      <c r="H3" s="135"/>
      <c r="I3" s="135"/>
      <c r="J3" s="135"/>
      <c r="K3" s="135"/>
    </row>
    <row r="4" spans="1:15" x14ac:dyDescent="0.2">
      <c r="A4" s="4">
        <v>1</v>
      </c>
      <c r="B4" s="1">
        <v>121</v>
      </c>
      <c r="C4" s="124" t="str">
        <f>VLOOKUP(ABS(B4),MangNMV08paar,IF(B4&gt;0,9,10))</f>
        <v xml:space="preserve"> SP32 -  </v>
      </c>
      <c r="D4" s="124"/>
      <c r="E4" s="124"/>
    </row>
    <row r="5" spans="1:15" x14ac:dyDescent="0.2">
      <c r="E5" s="5">
        <v>321</v>
      </c>
      <c r="F5" s="127" t="str">
        <f>VLOOKUP(ABS(E5),MangNMV08paar,IF(E5&gt;0,9,10))</f>
        <v/>
      </c>
      <c r="G5" s="124"/>
      <c r="H5" s="124"/>
    </row>
    <row r="6" spans="1:15" x14ac:dyDescent="0.2">
      <c r="A6" s="4">
        <v>32</v>
      </c>
      <c r="B6" s="1">
        <v>152</v>
      </c>
      <c r="C6" s="124" t="str">
        <f>VLOOKUP(ABS(B6),MangNMV08paar,IF(B6&gt;0,9,10))</f>
        <v xml:space="preserve">  -  </v>
      </c>
      <c r="D6" s="124"/>
      <c r="E6" s="125"/>
      <c r="F6" s="6" t="str">
        <f>VLOOKUP(ABS(E5),MangNMV08paar,14)</f>
        <v/>
      </c>
      <c r="G6" s="7" t="str">
        <f>VLOOKUP(ABS(E5),MangNMV08paar,13)</f>
        <v/>
      </c>
      <c r="H6" s="5"/>
    </row>
    <row r="7" spans="1:15" x14ac:dyDescent="0.2">
      <c r="H7" s="8">
        <v>337</v>
      </c>
      <c r="I7" s="127" t="str">
        <f>VLOOKUP(ABS(H7),MangNMV08paar,IF(H7&gt;0,9,10))</f>
        <v/>
      </c>
      <c r="J7" s="124"/>
      <c r="K7" s="124"/>
    </row>
    <row r="8" spans="1:15" x14ac:dyDescent="0.2">
      <c r="A8" s="4">
        <v>17</v>
      </c>
      <c r="B8" s="1">
        <v>137</v>
      </c>
      <c r="C8" s="124" t="str">
        <f>VLOOKUP(ABS(B8),MangNMV08paar,IF(B8&gt;0,9,10))</f>
        <v xml:space="preserve">  -  </v>
      </c>
      <c r="D8" s="124"/>
      <c r="E8" s="124"/>
      <c r="H8" s="8"/>
      <c r="I8" s="6" t="str">
        <f>VLOOKUP(ABS(H7),MangNMV08paar,14)</f>
        <v/>
      </c>
      <c r="J8" s="7" t="str">
        <f>VLOOKUP(ABS(H7),MangNMV08paar,13)</f>
        <v/>
      </c>
      <c r="K8" s="5"/>
    </row>
    <row r="9" spans="1:15" x14ac:dyDescent="0.2">
      <c r="E9" s="5">
        <v>322</v>
      </c>
      <c r="F9" s="127" t="str">
        <f>VLOOKUP(ABS(E9),MangNMV08paar,IF(E9&gt;0,9,10))</f>
        <v/>
      </c>
      <c r="G9" s="124"/>
      <c r="H9" s="125"/>
      <c r="K9" s="8"/>
    </row>
    <row r="10" spans="1:15" x14ac:dyDescent="0.2">
      <c r="A10" s="4">
        <v>16</v>
      </c>
      <c r="B10" s="1">
        <v>136</v>
      </c>
      <c r="C10" s="124" t="str">
        <f>VLOOKUP(ABS(B10),MangNMV08paar,IF(B10&gt;0,9,10))</f>
        <v xml:space="preserve">  -  </v>
      </c>
      <c r="D10" s="124"/>
      <c r="E10" s="125"/>
      <c r="F10" s="6" t="str">
        <f>VLOOKUP(ABS(E9),MangNMV08paar,14)</f>
        <v/>
      </c>
      <c r="G10" s="7" t="str">
        <f>VLOOKUP(ABS(E9),MangNMV08paar,13)</f>
        <v/>
      </c>
      <c r="K10" s="8"/>
    </row>
    <row r="11" spans="1:15" x14ac:dyDescent="0.2">
      <c r="K11" s="8">
        <v>345</v>
      </c>
      <c r="L11" s="127" t="str">
        <f>VLOOKUP(ABS(K11),MangNMV08paar,IF(K11&gt;0,9,10))</f>
        <v/>
      </c>
      <c r="M11" s="124"/>
      <c r="N11" s="124"/>
      <c r="O11" s="4" t="s">
        <v>45</v>
      </c>
    </row>
    <row r="12" spans="1:15" x14ac:dyDescent="0.2">
      <c r="A12" s="4">
        <v>9</v>
      </c>
      <c r="B12" s="1">
        <v>129</v>
      </c>
      <c r="C12" s="124" t="str">
        <f>VLOOKUP(ABS(B12),MangNMV08paar,IF(B12&gt;0,9,10))</f>
        <v xml:space="preserve">  -  </v>
      </c>
      <c r="D12" s="124"/>
      <c r="E12" s="124"/>
      <c r="K12" s="8"/>
      <c r="L12" s="6" t="str">
        <f>VLOOKUP(ABS(K11),MangNMV08paar,14)</f>
        <v/>
      </c>
      <c r="M12" s="7" t="str">
        <f>VLOOKUP(ABS(K11),MangNMV08paar,13)</f>
        <v/>
      </c>
      <c r="N12" s="12"/>
    </row>
    <row r="13" spans="1:15" x14ac:dyDescent="0.2">
      <c r="E13" s="5">
        <v>323</v>
      </c>
      <c r="F13" s="127" t="str">
        <f>VLOOKUP(ABS(E13),MangNMV08paar,IF(E13&gt;0,9,10))</f>
        <v/>
      </c>
      <c r="G13" s="124"/>
      <c r="H13" s="124"/>
      <c r="K13" s="8"/>
      <c r="N13" s="13"/>
    </row>
    <row r="14" spans="1:15" x14ac:dyDescent="0.2">
      <c r="A14" s="4">
        <v>24</v>
      </c>
      <c r="B14" s="1">
        <v>144</v>
      </c>
      <c r="C14" s="124" t="str">
        <f>VLOOKUP(ABS(B14),MangNMV08paar,IF(B14&gt;0,9,10))</f>
        <v xml:space="preserve">  -  </v>
      </c>
      <c r="D14" s="124"/>
      <c r="E14" s="125"/>
      <c r="F14" s="6" t="str">
        <f>VLOOKUP(ABS(E13),MangNMV08paar,14)</f>
        <v/>
      </c>
      <c r="G14" s="7" t="str">
        <f>VLOOKUP(ABS(E13),MangNMV08paar,13)</f>
        <v/>
      </c>
      <c r="H14" s="5"/>
      <c r="K14" s="8"/>
      <c r="N14" s="13"/>
    </row>
    <row r="15" spans="1:15" x14ac:dyDescent="0.2">
      <c r="H15" s="8">
        <v>338</v>
      </c>
      <c r="I15" s="127" t="str">
        <f>VLOOKUP(ABS(H15),MangNMV08paar,IF(H15&gt;0,9,10))</f>
        <v/>
      </c>
      <c r="J15" s="124"/>
      <c r="K15" s="125"/>
      <c r="N15" s="13"/>
    </row>
    <row r="16" spans="1:15" x14ac:dyDescent="0.2">
      <c r="A16" s="4">
        <v>25</v>
      </c>
      <c r="B16" s="1">
        <v>145</v>
      </c>
      <c r="C16" s="124" t="str">
        <f>VLOOKUP(ABS(B16),MangNMV08paar,IF(B16&gt;0,9,10))</f>
        <v xml:space="preserve">  -  </v>
      </c>
      <c r="D16" s="124"/>
      <c r="E16" s="124"/>
      <c r="H16" s="8"/>
      <c r="I16" s="6" t="str">
        <f>VLOOKUP(ABS(H15),MangNMV08paar,14)</f>
        <v/>
      </c>
      <c r="J16" s="7" t="str">
        <f>VLOOKUP(ABS(H15),MangNMV08paar,13)</f>
        <v/>
      </c>
      <c r="N16" s="13"/>
    </row>
    <row r="17" spans="1:15" x14ac:dyDescent="0.2">
      <c r="E17" s="5">
        <v>324</v>
      </c>
      <c r="F17" s="127" t="str">
        <f>VLOOKUP(ABS(E17),MangNMV08paar,IF(E17&gt;0,9,10))</f>
        <v/>
      </c>
      <c r="G17" s="124"/>
      <c r="H17" s="125"/>
      <c r="N17" s="13"/>
    </row>
    <row r="18" spans="1:15" x14ac:dyDescent="0.2">
      <c r="A18" s="4">
        <v>8</v>
      </c>
      <c r="B18" s="1">
        <v>128</v>
      </c>
      <c r="C18" s="124" t="str">
        <f>VLOOKUP(ABS(B18),MangNMV08paar,IF(B18&gt;0,9,10))</f>
        <v xml:space="preserve">  -  </v>
      </c>
      <c r="D18" s="124"/>
      <c r="E18" s="125"/>
      <c r="F18" s="6" t="str">
        <f>VLOOKUP(ABS(E17),MangNMV08paar,14)</f>
        <v/>
      </c>
      <c r="G18" s="7" t="str">
        <f>VLOOKUP(ABS(E17),MangNMV08paar,13)</f>
        <v/>
      </c>
      <c r="N18" s="13"/>
    </row>
    <row r="19" spans="1:15" x14ac:dyDescent="0.2">
      <c r="K19" s="36"/>
      <c r="L19" s="11"/>
      <c r="M19" s="11"/>
      <c r="N19" s="11"/>
      <c r="O19" s="6"/>
    </row>
    <row r="20" spans="1:15" x14ac:dyDescent="0.2">
      <c r="A20" s="4">
        <v>5</v>
      </c>
      <c r="B20" s="1">
        <v>125</v>
      </c>
      <c r="C20" s="124" t="str">
        <f>VLOOKUP(ABS(B20),MangNMV08paar,IF(B20&gt;0,9,10))</f>
        <v xml:space="preserve">  -  </v>
      </c>
      <c r="D20" s="124"/>
      <c r="E20" s="124"/>
      <c r="M20" s="7"/>
      <c r="N20" s="13"/>
    </row>
    <row r="21" spans="1:15" x14ac:dyDescent="0.2">
      <c r="E21" s="5">
        <v>325</v>
      </c>
      <c r="F21" s="127" t="str">
        <f>VLOOKUP(ABS(E21),MangNMV08paar,IF(E21&gt;0,9,10))</f>
        <v/>
      </c>
      <c r="G21" s="124"/>
      <c r="H21" s="124"/>
      <c r="N21" s="13"/>
    </row>
    <row r="22" spans="1:15" x14ac:dyDescent="0.2">
      <c r="A22" s="4">
        <v>28</v>
      </c>
      <c r="B22" s="1">
        <v>148</v>
      </c>
      <c r="C22" s="124" t="str">
        <f>VLOOKUP(ABS(B22),MangNMV08paar,IF(B22&gt;0,9,10))</f>
        <v xml:space="preserve">  -  </v>
      </c>
      <c r="D22" s="124"/>
      <c r="E22" s="125"/>
      <c r="F22" s="6" t="str">
        <f>VLOOKUP(ABS(E21),MangNMV08paar,14)</f>
        <v/>
      </c>
      <c r="G22" s="7" t="str">
        <f>VLOOKUP(ABS(E21),MangNMV08paar,13)</f>
        <v/>
      </c>
      <c r="H22" s="5"/>
      <c r="N22" s="13"/>
    </row>
    <row r="23" spans="1:15" x14ac:dyDescent="0.2">
      <c r="H23" s="8">
        <v>339</v>
      </c>
      <c r="I23" s="127" t="str">
        <f>VLOOKUP(ABS(H23),MangNMV08paar,IF(H23&gt;0,9,10))</f>
        <v/>
      </c>
      <c r="J23" s="124"/>
      <c r="K23" s="124"/>
      <c r="N23" s="13"/>
    </row>
    <row r="24" spans="1:15" x14ac:dyDescent="0.2">
      <c r="A24" s="4">
        <v>21</v>
      </c>
      <c r="B24" s="1">
        <v>141</v>
      </c>
      <c r="C24" s="124" t="str">
        <f>VLOOKUP(ABS(B24),MangNMV08paar,IF(B24&gt;0,9,10))</f>
        <v xml:space="preserve">  -  </v>
      </c>
      <c r="D24" s="124"/>
      <c r="E24" s="124"/>
      <c r="H24" s="8"/>
      <c r="I24" s="6" t="str">
        <f>VLOOKUP(ABS(H23),MangNMV08paar,14)</f>
        <v/>
      </c>
      <c r="J24" s="7" t="str">
        <f>VLOOKUP(ABS(H23),MangNMV08paar,13)</f>
        <v/>
      </c>
      <c r="K24" s="5"/>
      <c r="N24" s="13"/>
    </row>
    <row r="25" spans="1:15" x14ac:dyDescent="0.2">
      <c r="E25" s="5">
        <v>326</v>
      </c>
      <c r="F25" s="127" t="str">
        <f>VLOOKUP(ABS(E25),MangNMV08paar,IF(E25&gt;0,9,10))</f>
        <v/>
      </c>
      <c r="G25" s="124"/>
      <c r="H25" s="125"/>
      <c r="K25" s="8"/>
      <c r="N25" s="13"/>
    </row>
    <row r="26" spans="1:15" x14ac:dyDescent="0.2">
      <c r="A26" s="4">
        <v>12</v>
      </c>
      <c r="B26" s="1">
        <v>132</v>
      </c>
      <c r="C26" s="124" t="str">
        <f>VLOOKUP(ABS(B26),MangNMV08paar,IF(B26&gt;0,9,10))</f>
        <v xml:space="preserve">  -  </v>
      </c>
      <c r="D26" s="124"/>
      <c r="E26" s="125"/>
      <c r="F26" s="6" t="str">
        <f>VLOOKUP(ABS(E25),MangNMV08paar,14)</f>
        <v/>
      </c>
      <c r="G26" s="7" t="str">
        <f>VLOOKUP(ABS(E25),MangNMV08paar,13)</f>
        <v/>
      </c>
      <c r="K26" s="8"/>
      <c r="N26" s="13"/>
    </row>
    <row r="27" spans="1:15" x14ac:dyDescent="0.2">
      <c r="K27" s="8">
        <v>346</v>
      </c>
      <c r="L27" s="127" t="str">
        <f>VLOOKUP(ABS(K27),MangNMV08paar,IF(K27&gt;0,9,10))</f>
        <v/>
      </c>
      <c r="M27" s="124"/>
      <c r="N27" s="124"/>
      <c r="O27" s="4" t="s">
        <v>45</v>
      </c>
    </row>
    <row r="28" spans="1:15" x14ac:dyDescent="0.2">
      <c r="A28" s="4">
        <v>13</v>
      </c>
      <c r="B28" s="1">
        <v>133</v>
      </c>
      <c r="C28" s="124" t="str">
        <f>VLOOKUP(ABS(B28),MangNMV08paar,IF(B28&gt;0,9,10))</f>
        <v xml:space="preserve">  -  </v>
      </c>
      <c r="D28" s="124"/>
      <c r="E28" s="124"/>
      <c r="K28" s="8"/>
      <c r="L28" s="6" t="str">
        <f>VLOOKUP(ABS(K27),MangNMV08paar,14)</f>
        <v/>
      </c>
      <c r="M28" s="7" t="str">
        <f>VLOOKUP(ABS(K27),MangNMV08paar,13)</f>
        <v/>
      </c>
    </row>
    <row r="29" spans="1:15" x14ac:dyDescent="0.2">
      <c r="E29" s="5">
        <v>327</v>
      </c>
      <c r="F29" s="127" t="str">
        <f>VLOOKUP(ABS(E29),MangNMV08paar,IF(E29&gt;0,9,10))</f>
        <v/>
      </c>
      <c r="G29" s="124"/>
      <c r="H29" s="124"/>
      <c r="K29" s="8"/>
    </row>
    <row r="30" spans="1:15" x14ac:dyDescent="0.2">
      <c r="A30" s="4">
        <v>20</v>
      </c>
      <c r="B30" s="1">
        <v>140</v>
      </c>
      <c r="C30" s="124" t="str">
        <f>VLOOKUP(ABS(B30),MangNMV08paar,IF(B30&gt;0,9,10))</f>
        <v xml:space="preserve">  -  </v>
      </c>
      <c r="D30" s="124"/>
      <c r="E30" s="125"/>
      <c r="F30" s="6" t="str">
        <f>VLOOKUP(ABS(E29),MangNMV08paar,14)</f>
        <v/>
      </c>
      <c r="G30" s="7" t="str">
        <f>VLOOKUP(ABS(E29),MangNMV08paar,13)</f>
        <v/>
      </c>
      <c r="H30" s="5"/>
      <c r="K30" s="8"/>
    </row>
    <row r="31" spans="1:15" x14ac:dyDescent="0.2">
      <c r="H31" s="8">
        <v>340</v>
      </c>
      <c r="I31" s="127" t="str">
        <f>VLOOKUP(ABS(H31),MangNMV08paar,IF(H31&gt;0,9,10))</f>
        <v/>
      </c>
      <c r="J31" s="124"/>
      <c r="K31" s="125"/>
    </row>
    <row r="32" spans="1:15" x14ac:dyDescent="0.2">
      <c r="A32" s="4">
        <v>29</v>
      </c>
      <c r="B32" s="1">
        <v>149</v>
      </c>
      <c r="C32" s="124" t="str">
        <f>VLOOKUP(ABS(B32),MangNMV08paar,IF(B32&gt;0,9,10))</f>
        <v xml:space="preserve">  -  </v>
      </c>
      <c r="D32" s="124"/>
      <c r="E32" s="124"/>
      <c r="H32" s="8"/>
      <c r="I32" s="6" t="str">
        <f>VLOOKUP(ABS(H31),MangNMV08paar,14)</f>
        <v/>
      </c>
      <c r="J32" s="7" t="str">
        <f>VLOOKUP(ABS(H31),MangNMV08paar,13)</f>
        <v/>
      </c>
    </row>
    <row r="33" spans="1:15" x14ac:dyDescent="0.2">
      <c r="E33" s="5">
        <v>328</v>
      </c>
      <c r="F33" s="127" t="str">
        <f>VLOOKUP(ABS(E33),MangNMV08paar,IF(E33&gt;0,9,10))</f>
        <v/>
      </c>
      <c r="G33" s="124"/>
      <c r="H33" s="125"/>
      <c r="K33" s="17"/>
      <c r="L33" s="11"/>
      <c r="M33" s="11"/>
      <c r="N33" s="11"/>
      <c r="O33" s="17"/>
    </row>
    <row r="34" spans="1:15" x14ac:dyDescent="0.2">
      <c r="A34" s="4">
        <v>4</v>
      </c>
      <c r="B34" s="1">
        <v>124</v>
      </c>
      <c r="C34" s="124" t="str">
        <f>VLOOKUP(ABS(B34),MangNMV08paar,IF(B34&gt;0,9,10))</f>
        <v xml:space="preserve">  -  </v>
      </c>
      <c r="D34" s="124"/>
      <c r="E34" s="125"/>
      <c r="F34" s="6" t="str">
        <f>VLOOKUP(ABS(E33),MangNMV08paar,14)</f>
        <v/>
      </c>
      <c r="G34" s="7" t="str">
        <f>VLOOKUP(ABS(E33),MangNMV08paar,13)</f>
        <v/>
      </c>
      <c r="O34" s="17"/>
    </row>
    <row r="35" spans="1:15" x14ac:dyDescent="0.2">
      <c r="H35" s="17"/>
      <c r="I35" s="11"/>
      <c r="J35" s="11"/>
      <c r="K35" s="11"/>
      <c r="O35" s="17"/>
    </row>
    <row r="36" spans="1:15" x14ac:dyDescent="0.2">
      <c r="I36" s="13"/>
      <c r="J36" s="13"/>
      <c r="K36" s="13"/>
      <c r="L36" s="11"/>
      <c r="M36" s="11"/>
      <c r="N36" s="11"/>
      <c r="O36" s="17"/>
    </row>
    <row r="37" spans="1:15" x14ac:dyDescent="0.2">
      <c r="H37" s="17"/>
      <c r="I37" s="11"/>
      <c r="J37" s="11"/>
      <c r="K37" s="11"/>
      <c r="L37" s="16"/>
      <c r="M37" s="14"/>
      <c r="N37" s="13"/>
      <c r="O37" s="17"/>
    </row>
    <row r="38" spans="1:15" x14ac:dyDescent="0.2">
      <c r="I38" s="13"/>
      <c r="J38" s="13"/>
      <c r="K38" s="13"/>
      <c r="L38" s="13"/>
      <c r="M38" s="13"/>
      <c r="N38" s="13"/>
      <c r="O38" s="17"/>
    </row>
    <row r="39" spans="1:15" x14ac:dyDescent="0.2">
      <c r="I39" s="13"/>
      <c r="J39" s="13"/>
      <c r="K39" s="19"/>
      <c r="L39" s="11"/>
      <c r="M39" s="11"/>
      <c r="N39" s="11"/>
      <c r="O39" s="17"/>
    </row>
    <row r="41" spans="1:15" x14ac:dyDescent="0.2">
      <c r="F41" s="10"/>
      <c r="H41" s="6"/>
    </row>
    <row r="43" spans="1:15" x14ac:dyDescent="0.2">
      <c r="A43" s="4">
        <v>3</v>
      </c>
      <c r="B43" s="1">
        <v>123</v>
      </c>
      <c r="C43" s="124" t="str">
        <f>VLOOKUP(ABS(B43),MangNMV08paar,IF(B43&gt;0,9,10))</f>
        <v xml:space="preserve">  -  </v>
      </c>
      <c r="D43" s="124"/>
      <c r="E43" s="124"/>
    </row>
    <row r="44" spans="1:15" x14ac:dyDescent="0.2">
      <c r="E44" s="5">
        <v>329</v>
      </c>
      <c r="F44" s="127" t="str">
        <f>VLOOKUP(ABS(E44),MangNMV08paar,IF(E44&gt;0,9,10))</f>
        <v/>
      </c>
      <c r="G44" s="124"/>
      <c r="H44" s="124"/>
    </row>
    <row r="45" spans="1:15" x14ac:dyDescent="0.2">
      <c r="A45" s="4">
        <v>30</v>
      </c>
      <c r="B45" s="1">
        <v>150</v>
      </c>
      <c r="C45" s="124" t="str">
        <f>VLOOKUP(ABS(B45),MangNMV08paar,IF(B45&gt;0,9,10))</f>
        <v xml:space="preserve">  -  </v>
      </c>
      <c r="D45" s="124"/>
      <c r="E45" s="125"/>
      <c r="F45" s="6" t="str">
        <f>VLOOKUP(ABS(E44),MangNMV08paar,14)</f>
        <v/>
      </c>
      <c r="G45" s="7" t="str">
        <f>VLOOKUP(ABS(E44),MangNMV08paar,13)</f>
        <v/>
      </c>
      <c r="H45" s="5"/>
    </row>
    <row r="46" spans="1:15" x14ac:dyDescent="0.2">
      <c r="H46" s="8">
        <v>341</v>
      </c>
      <c r="I46" s="127" t="str">
        <f>VLOOKUP(ABS(H46),MangNMV08paar,IF(H46&gt;0,9,10))</f>
        <v/>
      </c>
      <c r="J46" s="124"/>
      <c r="K46" s="124"/>
    </row>
    <row r="47" spans="1:15" x14ac:dyDescent="0.2">
      <c r="A47" s="4">
        <v>19</v>
      </c>
      <c r="B47" s="1">
        <v>139</v>
      </c>
      <c r="C47" s="124" t="str">
        <f>VLOOKUP(ABS(B47),MangNMV08paar,IF(B47&gt;0,9,10))</f>
        <v xml:space="preserve">  -  </v>
      </c>
      <c r="D47" s="124"/>
      <c r="E47" s="124"/>
      <c r="H47" s="8"/>
      <c r="I47" s="6" t="str">
        <f>VLOOKUP(ABS(H46),MangNMV08paar,14)</f>
        <v/>
      </c>
      <c r="J47" s="7" t="str">
        <f>VLOOKUP(ABS(H46),MangNMV08paar,13)</f>
        <v/>
      </c>
      <c r="K47" s="5"/>
    </row>
    <row r="48" spans="1:15" x14ac:dyDescent="0.2">
      <c r="E48" s="5">
        <v>330</v>
      </c>
      <c r="F48" s="127" t="str">
        <f>VLOOKUP(ABS(E48),MangNMV08paar,IF(E48&gt;0,9,10))</f>
        <v/>
      </c>
      <c r="G48" s="124"/>
      <c r="H48" s="125"/>
      <c r="K48" s="8"/>
    </row>
    <row r="49" spans="1:15" x14ac:dyDescent="0.2">
      <c r="A49" s="4">
        <v>14</v>
      </c>
      <c r="B49" s="1">
        <v>134</v>
      </c>
      <c r="C49" s="124" t="str">
        <f>VLOOKUP(ABS(B49),MangNMV08paar,IF(B49&gt;0,9,10))</f>
        <v xml:space="preserve">  -  </v>
      </c>
      <c r="D49" s="124"/>
      <c r="E49" s="125"/>
      <c r="F49" s="6" t="str">
        <f>VLOOKUP(ABS(E48),MangNMV08paar,14)</f>
        <v/>
      </c>
      <c r="G49" s="7" t="str">
        <f>VLOOKUP(ABS(E48),MangNMV08paar,13)</f>
        <v/>
      </c>
      <c r="K49" s="8"/>
    </row>
    <row r="50" spans="1:15" x14ac:dyDescent="0.2">
      <c r="K50" s="8">
        <v>347</v>
      </c>
      <c r="L50" s="127" t="str">
        <f>VLOOKUP(ABS(K50),MangNMV08paar,IF(K50&gt;0,9,10))</f>
        <v/>
      </c>
      <c r="M50" s="124"/>
      <c r="N50" s="124"/>
      <c r="O50" s="4" t="s">
        <v>45</v>
      </c>
    </row>
    <row r="51" spans="1:15" x14ac:dyDescent="0.2">
      <c r="A51" s="4">
        <v>11</v>
      </c>
      <c r="B51" s="1">
        <v>131</v>
      </c>
      <c r="C51" s="124" t="str">
        <f>VLOOKUP(ABS(B51),MangNMV08paar,IF(B51&gt;0,9,10))</f>
        <v xml:space="preserve">  -  </v>
      </c>
      <c r="D51" s="124"/>
      <c r="E51" s="124"/>
      <c r="K51" s="8"/>
      <c r="L51" s="6" t="str">
        <f>VLOOKUP(ABS(K50),MangNMV08paar,14)</f>
        <v/>
      </c>
      <c r="M51" s="7" t="str">
        <f>VLOOKUP(ABS(K50),MangNMV08paar,13)</f>
        <v/>
      </c>
      <c r="N51" s="12"/>
    </row>
    <row r="52" spans="1:15" x14ac:dyDescent="0.2">
      <c r="E52" s="5">
        <v>331</v>
      </c>
      <c r="F52" s="127" t="str">
        <f>VLOOKUP(ABS(E52),MangNMV08paar,IF(E52&gt;0,9,10))</f>
        <v/>
      </c>
      <c r="G52" s="124"/>
      <c r="H52" s="124"/>
      <c r="K52" s="8"/>
      <c r="N52" s="13"/>
    </row>
    <row r="53" spans="1:15" x14ac:dyDescent="0.2">
      <c r="A53" s="4">
        <v>22</v>
      </c>
      <c r="B53" s="1">
        <v>142</v>
      </c>
      <c r="C53" s="124" t="str">
        <f>VLOOKUP(ABS(B53),MangNMV08paar,IF(B53&gt;0,9,10))</f>
        <v xml:space="preserve">  -  </v>
      </c>
      <c r="D53" s="124"/>
      <c r="E53" s="125"/>
      <c r="F53" s="6" t="str">
        <f>VLOOKUP(ABS(E52),MangNMV08paar,14)</f>
        <v/>
      </c>
      <c r="G53" s="7" t="str">
        <f>VLOOKUP(ABS(E52),MangNMV08paar,13)</f>
        <v/>
      </c>
      <c r="H53" s="5"/>
      <c r="K53" s="8"/>
      <c r="N53" s="13"/>
    </row>
    <row r="54" spans="1:15" x14ac:dyDescent="0.2">
      <c r="H54" s="8">
        <v>342</v>
      </c>
      <c r="I54" s="127" t="str">
        <f>VLOOKUP(ABS(H54),MangNMV08paar,IF(H54&gt;0,9,10))</f>
        <v/>
      </c>
      <c r="J54" s="124"/>
      <c r="K54" s="125"/>
      <c r="N54" s="13"/>
    </row>
    <row r="55" spans="1:15" x14ac:dyDescent="0.2">
      <c r="A55" s="4">
        <v>27</v>
      </c>
      <c r="B55" s="1">
        <v>147</v>
      </c>
      <c r="C55" s="124" t="str">
        <f>VLOOKUP(ABS(B55),MangNMV08paar,IF(B55&gt;0,9,10))</f>
        <v xml:space="preserve">  -  </v>
      </c>
      <c r="D55" s="124"/>
      <c r="E55" s="124"/>
      <c r="H55" s="8"/>
      <c r="I55" s="6" t="str">
        <f>VLOOKUP(ABS(H54),MangNMV08paar,14)</f>
        <v/>
      </c>
      <c r="J55" s="7" t="str">
        <f>VLOOKUP(ABS(H54),MangNMV08paar,13)</f>
        <v/>
      </c>
      <c r="N55" s="13"/>
    </row>
    <row r="56" spans="1:15" x14ac:dyDescent="0.2">
      <c r="E56" s="5">
        <v>332</v>
      </c>
      <c r="F56" s="127" t="str">
        <f>VLOOKUP(ABS(E56),MangNMV08paar,IF(E56&gt;0,9,10))</f>
        <v/>
      </c>
      <c r="G56" s="124"/>
      <c r="H56" s="125"/>
      <c r="N56" s="13"/>
    </row>
    <row r="57" spans="1:15" x14ac:dyDescent="0.2">
      <c r="A57" s="4">
        <v>6</v>
      </c>
      <c r="B57" s="1">
        <v>126</v>
      </c>
      <c r="C57" s="124" t="str">
        <f>VLOOKUP(ABS(B57),MangNMV08paar,IF(B57&gt;0,9,10))</f>
        <v xml:space="preserve">  -  </v>
      </c>
      <c r="D57" s="124"/>
      <c r="E57" s="125"/>
      <c r="F57" s="6" t="str">
        <f>VLOOKUP(ABS(E56),MangNMV08paar,14)</f>
        <v/>
      </c>
      <c r="G57" s="7" t="str">
        <f>VLOOKUP(ABS(E56),MangNMV08paar,13)</f>
        <v/>
      </c>
      <c r="N57" s="13"/>
    </row>
    <row r="58" spans="1:15" x14ac:dyDescent="0.2">
      <c r="K58" s="36"/>
      <c r="L58" s="11"/>
      <c r="M58" s="11"/>
      <c r="N58" s="11"/>
      <c r="O58" s="6"/>
    </row>
    <row r="59" spans="1:15" x14ac:dyDescent="0.2">
      <c r="A59" s="4">
        <v>7</v>
      </c>
      <c r="B59" s="1">
        <v>127</v>
      </c>
      <c r="C59" s="124" t="str">
        <f>VLOOKUP(ABS(B59),MangNMV08paar,IF(B59&gt;0,9,10))</f>
        <v xml:space="preserve">  -  </v>
      </c>
      <c r="D59" s="124"/>
      <c r="E59" s="124"/>
      <c r="M59" s="7"/>
      <c r="N59" s="13"/>
    </row>
    <row r="60" spans="1:15" x14ac:dyDescent="0.2">
      <c r="E60" s="5">
        <v>333</v>
      </c>
      <c r="F60" s="127" t="str">
        <f>VLOOKUP(ABS(E60),MangNMV08paar,IF(E60&gt;0,9,10))</f>
        <v/>
      </c>
      <c r="G60" s="124"/>
      <c r="H60" s="124"/>
      <c r="N60" s="13"/>
    </row>
    <row r="61" spans="1:15" x14ac:dyDescent="0.2">
      <c r="A61" s="4">
        <v>26</v>
      </c>
      <c r="B61" s="1">
        <v>146</v>
      </c>
      <c r="C61" s="124" t="str">
        <f>VLOOKUP(ABS(B61),MangNMV08paar,IF(B61&gt;0,9,10))</f>
        <v xml:space="preserve">  -  </v>
      </c>
      <c r="D61" s="124"/>
      <c r="E61" s="125"/>
      <c r="F61" s="6" t="str">
        <f>VLOOKUP(ABS(E60),MangNMV08paar,14)</f>
        <v/>
      </c>
      <c r="G61" s="7" t="str">
        <f>VLOOKUP(ABS(E60),MangNMV08paar,13)</f>
        <v/>
      </c>
      <c r="H61" s="5"/>
      <c r="N61" s="13"/>
    </row>
    <row r="62" spans="1:15" x14ac:dyDescent="0.2">
      <c r="H62" s="8">
        <v>343</v>
      </c>
      <c r="I62" s="127" t="str">
        <f>VLOOKUP(ABS(H62),MangNMV08paar,IF(H62&gt;0,9,10))</f>
        <v/>
      </c>
      <c r="J62" s="124"/>
      <c r="K62" s="124"/>
      <c r="N62" s="13"/>
    </row>
    <row r="63" spans="1:15" x14ac:dyDescent="0.2">
      <c r="A63" s="4">
        <v>23</v>
      </c>
      <c r="B63" s="1">
        <v>143</v>
      </c>
      <c r="C63" s="124" t="str">
        <f>VLOOKUP(ABS(B63),MangNMV08paar,IF(B63&gt;0,9,10))</f>
        <v xml:space="preserve">  -  </v>
      </c>
      <c r="D63" s="124"/>
      <c r="E63" s="124"/>
      <c r="H63" s="8"/>
      <c r="I63" s="6" t="str">
        <f>VLOOKUP(ABS(H62),MangNMV08paar,14)</f>
        <v/>
      </c>
      <c r="J63" s="7" t="str">
        <f>VLOOKUP(ABS(H62),MangNMV08paar,13)</f>
        <v/>
      </c>
      <c r="K63" s="5"/>
      <c r="N63" s="13"/>
    </row>
    <row r="64" spans="1:15" x14ac:dyDescent="0.2">
      <c r="E64" s="5">
        <v>334</v>
      </c>
      <c r="F64" s="127" t="str">
        <f>VLOOKUP(ABS(E64),MangNMV08paar,IF(E64&gt;0,9,10))</f>
        <v/>
      </c>
      <c r="G64" s="124"/>
      <c r="H64" s="125"/>
      <c r="K64" s="8"/>
      <c r="N64" s="13"/>
    </row>
    <row r="65" spans="1:15" x14ac:dyDescent="0.2">
      <c r="A65" s="4">
        <v>10</v>
      </c>
      <c r="B65" s="1">
        <v>130</v>
      </c>
      <c r="C65" s="124" t="str">
        <f>VLOOKUP(ABS(B65),MangNMV08paar,IF(B65&gt;0,9,10))</f>
        <v xml:space="preserve">  -  </v>
      </c>
      <c r="D65" s="124"/>
      <c r="E65" s="125"/>
      <c r="F65" s="6" t="str">
        <f>VLOOKUP(ABS(E64),MangNMV08paar,14)</f>
        <v/>
      </c>
      <c r="G65" s="7" t="str">
        <f>VLOOKUP(ABS(E64),MangNMV08paar,13)</f>
        <v/>
      </c>
      <c r="K65" s="8"/>
      <c r="N65" s="13"/>
    </row>
    <row r="66" spans="1:15" x14ac:dyDescent="0.2">
      <c r="K66" s="8">
        <v>348</v>
      </c>
      <c r="L66" s="127" t="str">
        <f>VLOOKUP(ABS(K66),MangNMV08paar,IF(K66&gt;0,9,10))</f>
        <v/>
      </c>
      <c r="M66" s="124"/>
      <c r="N66" s="124"/>
      <c r="O66" s="4" t="s">
        <v>45</v>
      </c>
    </row>
    <row r="67" spans="1:15" x14ac:dyDescent="0.2">
      <c r="A67" s="4">
        <v>15</v>
      </c>
      <c r="B67" s="1">
        <v>135</v>
      </c>
      <c r="C67" s="124" t="str">
        <f>VLOOKUP(ABS(B67),MangNMV08paar,IF(B67&gt;0,9,10))</f>
        <v xml:space="preserve">  -  </v>
      </c>
      <c r="D67" s="124"/>
      <c r="E67" s="124"/>
      <c r="K67" s="8"/>
      <c r="L67" s="6" t="str">
        <f>VLOOKUP(ABS(K66),MangNMV08paar,14)</f>
        <v/>
      </c>
      <c r="M67" s="7" t="str">
        <f>VLOOKUP(ABS(K66),MangNMV08paar,13)</f>
        <v/>
      </c>
    </row>
    <row r="68" spans="1:15" x14ac:dyDescent="0.2">
      <c r="E68" s="5">
        <v>335</v>
      </c>
      <c r="F68" s="127" t="str">
        <f>VLOOKUP(ABS(E68),MangNMV08paar,IF(E68&gt;0,9,10))</f>
        <v/>
      </c>
      <c r="G68" s="124"/>
      <c r="H68" s="124"/>
      <c r="K68" s="8"/>
    </row>
    <row r="69" spans="1:15" x14ac:dyDescent="0.2">
      <c r="A69" s="4">
        <v>18</v>
      </c>
      <c r="B69" s="1">
        <v>138</v>
      </c>
      <c r="C69" s="124" t="str">
        <f>VLOOKUP(ABS(B69),MangNMV08paar,IF(B69&gt;0,9,10))</f>
        <v xml:space="preserve">  -  </v>
      </c>
      <c r="D69" s="124"/>
      <c r="E69" s="125"/>
      <c r="F69" s="6" t="str">
        <f>VLOOKUP(ABS(E68),MangNMV08paar,14)</f>
        <v/>
      </c>
      <c r="G69" s="7" t="str">
        <f>VLOOKUP(ABS(E68),MangNMV08paar,13)</f>
        <v/>
      </c>
      <c r="H69" s="5"/>
      <c r="K69" s="8"/>
    </row>
    <row r="70" spans="1:15" x14ac:dyDescent="0.2">
      <c r="H70" s="8">
        <v>344</v>
      </c>
      <c r="I70" s="127" t="str">
        <f>VLOOKUP(ABS(H70),MangNMV08paar,IF(H70&gt;0,9,10))</f>
        <v/>
      </c>
      <c r="J70" s="124"/>
      <c r="K70" s="125"/>
    </row>
    <row r="71" spans="1:15" x14ac:dyDescent="0.2">
      <c r="A71" s="4">
        <v>31</v>
      </c>
      <c r="B71" s="1">
        <v>151</v>
      </c>
      <c r="C71" s="124" t="str">
        <f>VLOOKUP(ABS(B71),MangNMV08paar,IF(B71&gt;0,9,10))</f>
        <v xml:space="preserve">  -  </v>
      </c>
      <c r="D71" s="124"/>
      <c r="E71" s="124"/>
      <c r="H71" s="8"/>
      <c r="I71" s="6" t="str">
        <f>VLOOKUP(ABS(H70),MangNMV08paar,14)</f>
        <v/>
      </c>
      <c r="J71" s="7" t="str">
        <f>VLOOKUP(ABS(H70),MangNMV08paar,13)</f>
        <v/>
      </c>
    </row>
    <row r="72" spans="1:15" x14ac:dyDescent="0.2">
      <c r="E72" s="5">
        <v>336</v>
      </c>
      <c r="F72" s="127" t="str">
        <f>VLOOKUP(ABS(E72),MangNMV08paar,IF(E72&gt;0,9,10))</f>
        <v/>
      </c>
      <c r="G72" s="124"/>
      <c r="H72" s="125"/>
      <c r="K72" s="17"/>
      <c r="L72" s="11"/>
      <c r="M72" s="11"/>
      <c r="N72" s="11"/>
      <c r="O72" s="17"/>
    </row>
    <row r="73" spans="1:15" x14ac:dyDescent="0.2">
      <c r="A73" s="4">
        <v>2</v>
      </c>
      <c r="B73" s="1">
        <v>122</v>
      </c>
      <c r="C73" s="124" t="str">
        <f>VLOOKUP(ABS(B73),MangNMV08paar,IF(B73&gt;0,9,10))</f>
        <v xml:space="preserve">  -  </v>
      </c>
      <c r="D73" s="124"/>
      <c r="E73" s="125"/>
      <c r="F73" s="6" t="str">
        <f>VLOOKUP(ABS(E72),MangNMV08paar,14)</f>
        <v/>
      </c>
      <c r="G73" s="7" t="str">
        <f>VLOOKUP(ABS(E72),MangNMV08paar,13)</f>
        <v/>
      </c>
      <c r="O73" s="17"/>
    </row>
    <row r="74" spans="1:15" x14ac:dyDescent="0.2">
      <c r="H74" s="17"/>
      <c r="I74" s="11"/>
      <c r="J74" s="11"/>
      <c r="K74" s="11"/>
      <c r="O74" s="17"/>
    </row>
    <row r="75" spans="1:15" x14ac:dyDescent="0.2">
      <c r="I75" s="13"/>
      <c r="J75" s="13"/>
      <c r="K75" s="13"/>
      <c r="L75" s="11"/>
      <c r="M75" s="11"/>
      <c r="N75" s="11"/>
      <c r="O75" s="17"/>
    </row>
    <row r="76" spans="1:15" x14ac:dyDescent="0.2">
      <c r="H76" s="17"/>
      <c r="I76" s="11"/>
      <c r="J76" s="11"/>
      <c r="K76" s="11"/>
      <c r="L76" s="16"/>
      <c r="M76" s="14"/>
      <c r="N76" s="13"/>
      <c r="O76" s="17"/>
    </row>
    <row r="77" spans="1:15" x14ac:dyDescent="0.2">
      <c r="I77" s="13"/>
      <c r="J77" s="13"/>
      <c r="K77" s="13"/>
      <c r="L77" s="13"/>
      <c r="M77" s="13"/>
      <c r="N77" s="13"/>
      <c r="O77" s="17"/>
    </row>
    <row r="78" spans="1:15" x14ac:dyDescent="0.2">
      <c r="I78" s="13"/>
      <c r="J78" s="13"/>
      <c r="K78" s="19"/>
      <c r="L78" s="11"/>
      <c r="M78" s="11"/>
      <c r="N78" s="11"/>
      <c r="O78" s="17"/>
    </row>
    <row r="85" spans="5:15" ht="12" x14ac:dyDescent="0.25">
      <c r="F85" s="135" t="s">
        <v>46</v>
      </c>
      <c r="G85" s="135"/>
      <c r="H85" s="135"/>
      <c r="I85" s="135"/>
      <c r="J85" s="135"/>
      <c r="K85" s="135"/>
    </row>
    <row r="87" spans="5:15" x14ac:dyDescent="0.2">
      <c r="E87" s="4">
        <v>345</v>
      </c>
      <c r="F87" s="124" t="str">
        <f>VLOOKUP(ABS(E87),MangNMV08paar,IF(E87&gt;0,9,10))</f>
        <v/>
      </c>
      <c r="G87" s="124"/>
      <c r="H87" s="124"/>
    </row>
    <row r="88" spans="5:15" x14ac:dyDescent="0.2">
      <c r="H88" s="5"/>
    </row>
    <row r="89" spans="5:15" x14ac:dyDescent="0.2">
      <c r="H89" s="8">
        <v>349</v>
      </c>
      <c r="I89" s="127" t="str">
        <f>VLOOKUP(ABS(H89),MangNMV08paar,IF(H89&gt;0,9,10))</f>
        <v/>
      </c>
      <c r="J89" s="124"/>
      <c r="K89" s="124"/>
    </row>
    <row r="90" spans="5:15" x14ac:dyDescent="0.2">
      <c r="H90" s="8"/>
      <c r="I90" s="6" t="str">
        <f>VLOOKUP(ABS(H89),MangNMV08paar,14)</f>
        <v/>
      </c>
      <c r="J90" s="7" t="str">
        <f>VLOOKUP(ABS(H89),MangNMV08paar,13)</f>
        <v/>
      </c>
      <c r="K90" s="5"/>
    </row>
    <row r="91" spans="5:15" x14ac:dyDescent="0.2">
      <c r="E91" s="4">
        <v>346</v>
      </c>
      <c r="F91" s="124" t="str">
        <f>VLOOKUP(ABS(E91),MangNMV08paar,IF(E91&gt;0,9,10))</f>
        <v/>
      </c>
      <c r="G91" s="124"/>
      <c r="H91" s="125"/>
      <c r="K91" s="8"/>
    </row>
    <row r="92" spans="5:15" x14ac:dyDescent="0.2">
      <c r="K92" s="8"/>
    </row>
    <row r="93" spans="5:15" x14ac:dyDescent="0.2">
      <c r="K93" s="8">
        <v>352</v>
      </c>
      <c r="L93" s="127" t="str">
        <f>VLOOKUP(ABS(K93),MangNMV08paar,IF(K93&gt;0,9,10))</f>
        <v/>
      </c>
      <c r="M93" s="124"/>
      <c r="N93" s="124"/>
      <c r="O93" s="4" t="s">
        <v>1</v>
      </c>
    </row>
    <row r="94" spans="5:15" x14ac:dyDescent="0.2">
      <c r="K94" s="8"/>
      <c r="L94" s="6" t="str">
        <f>VLOOKUP(ABS(K93),MangNMV08paar,14)</f>
        <v/>
      </c>
      <c r="M94" s="7" t="str">
        <f>VLOOKUP(ABS(K93),MangNMV08paar,13)</f>
        <v/>
      </c>
    </row>
    <row r="95" spans="5:15" x14ac:dyDescent="0.2">
      <c r="E95" s="4">
        <v>347</v>
      </c>
      <c r="F95" s="124" t="str">
        <f>VLOOKUP(ABS(E95),MangNMV08paar,IF(E95&gt;0,9,10))</f>
        <v/>
      </c>
      <c r="G95" s="124"/>
      <c r="H95" s="124"/>
      <c r="K95" s="8"/>
    </row>
    <row r="96" spans="5:15" x14ac:dyDescent="0.2">
      <c r="H96" s="5"/>
      <c r="K96" s="8"/>
    </row>
    <row r="97" spans="5:15" x14ac:dyDescent="0.2">
      <c r="H97" s="8">
        <v>350</v>
      </c>
      <c r="I97" s="127" t="str">
        <f>VLOOKUP(ABS(H97),MangNMV08paar,IF(H97&gt;0,9,10))</f>
        <v/>
      </c>
      <c r="J97" s="124"/>
      <c r="K97" s="125"/>
    </row>
    <row r="98" spans="5:15" x14ac:dyDescent="0.2">
      <c r="H98" s="8"/>
      <c r="I98" s="6" t="str">
        <f>VLOOKUP(ABS(H97),MangNMV08paar,14)</f>
        <v/>
      </c>
      <c r="J98" s="7" t="str">
        <f>VLOOKUP(ABS(H97),MangNMV08paar,13)</f>
        <v/>
      </c>
    </row>
    <row r="99" spans="5:15" x14ac:dyDescent="0.2">
      <c r="E99" s="4">
        <v>348</v>
      </c>
      <c r="F99" s="124" t="str">
        <f>VLOOKUP(ABS(E99),MangNMV08paar,IF(E99&gt;0,9,10))</f>
        <v/>
      </c>
      <c r="G99" s="124"/>
      <c r="H99" s="125"/>
    </row>
    <row r="101" spans="5:15" x14ac:dyDescent="0.2">
      <c r="K101" s="4">
        <v>-352</v>
      </c>
      <c r="L101" s="124" t="str">
        <f>VLOOKUP(ABS(K101),MangNMV08paar,IF(K101&gt;0,9,10))</f>
        <v/>
      </c>
      <c r="M101" s="124"/>
      <c r="N101" s="124"/>
      <c r="O101" s="4" t="s">
        <v>2</v>
      </c>
    </row>
    <row r="105" spans="5:15" x14ac:dyDescent="0.2">
      <c r="H105" s="4">
        <v>-349</v>
      </c>
      <c r="I105" s="124" t="str">
        <f>VLOOKUP(ABS(H105),MangNMV08paar,IF(H105&gt;0,9,10))</f>
        <v/>
      </c>
      <c r="J105" s="124"/>
      <c r="K105" s="124"/>
    </row>
    <row r="106" spans="5:15" x14ac:dyDescent="0.2">
      <c r="K106" s="5">
        <v>351</v>
      </c>
      <c r="L106" s="127" t="str">
        <f>VLOOKUP(ABS(K106),MangNMV08paar,IF(K106&gt;0,9,10))</f>
        <v/>
      </c>
      <c r="M106" s="124"/>
      <c r="N106" s="124"/>
      <c r="O106" s="4" t="s">
        <v>3</v>
      </c>
    </row>
    <row r="107" spans="5:15" x14ac:dyDescent="0.2">
      <c r="H107" s="4">
        <v>-350</v>
      </c>
      <c r="I107" s="124" t="str">
        <f>VLOOKUP(ABS(H107),MangNMV08paar,IF(H107&gt;0,9,10))</f>
        <v/>
      </c>
      <c r="J107" s="124"/>
      <c r="K107" s="125"/>
      <c r="L107" s="6" t="str">
        <f>VLOOKUP(ABS(K106),MangNMV08paar,14)</f>
        <v/>
      </c>
      <c r="M107" s="7" t="str">
        <f>VLOOKUP(ABS(K106),MangNMV08paar,13)</f>
        <v/>
      </c>
    </row>
    <row r="110" spans="5:15" x14ac:dyDescent="0.2">
      <c r="K110" s="4">
        <v>-351</v>
      </c>
      <c r="L110" s="124" t="str">
        <f>VLOOKUP(ABS(K110),MangNMV08paar,IF(K110&gt;0,9,10))</f>
        <v/>
      </c>
      <c r="M110" s="124"/>
      <c r="N110" s="124"/>
      <c r="O110" s="4" t="s">
        <v>4</v>
      </c>
    </row>
    <row r="112" spans="5:15" x14ac:dyDescent="0.2">
      <c r="G112" s="10" t="s">
        <v>5</v>
      </c>
      <c r="I112" s="6" t="s">
        <v>80</v>
      </c>
    </row>
  </sheetData>
  <mergeCells count="75">
    <mergeCell ref="C71:E71"/>
    <mergeCell ref="F72:H72"/>
    <mergeCell ref="C73:E73"/>
    <mergeCell ref="F85:K85"/>
    <mergeCell ref="I105:K105"/>
    <mergeCell ref="F87:H87"/>
    <mergeCell ref="F91:H91"/>
    <mergeCell ref="F95:H95"/>
    <mergeCell ref="F99:H99"/>
    <mergeCell ref="L110:N110"/>
    <mergeCell ref="I89:K89"/>
    <mergeCell ref="I97:K97"/>
    <mergeCell ref="L93:N93"/>
    <mergeCell ref="L101:N101"/>
    <mergeCell ref="I107:K107"/>
    <mergeCell ref="L106:N106"/>
    <mergeCell ref="C67:E67"/>
    <mergeCell ref="F68:H68"/>
    <mergeCell ref="C69:E69"/>
    <mergeCell ref="I70:K70"/>
    <mergeCell ref="C63:E63"/>
    <mergeCell ref="F64:H64"/>
    <mergeCell ref="C65:E65"/>
    <mergeCell ref="C28:E28"/>
    <mergeCell ref="F29:H29"/>
    <mergeCell ref="L66:N66"/>
    <mergeCell ref="C59:E59"/>
    <mergeCell ref="F60:H60"/>
    <mergeCell ref="C61:E61"/>
    <mergeCell ref="I62:K62"/>
    <mergeCell ref="F56:H56"/>
    <mergeCell ref="C57:E57"/>
    <mergeCell ref="C55:E55"/>
    <mergeCell ref="C30:E30"/>
    <mergeCell ref="C32:E32"/>
    <mergeCell ref="I54:K54"/>
    <mergeCell ref="C47:E47"/>
    <mergeCell ref="F48:H48"/>
    <mergeCell ref="C49:E49"/>
    <mergeCell ref="I31:K31"/>
    <mergeCell ref="C51:E51"/>
    <mergeCell ref="F52:H52"/>
    <mergeCell ref="C53:E53"/>
    <mergeCell ref="C34:E34"/>
    <mergeCell ref="F33:H33"/>
    <mergeCell ref="C1:N1"/>
    <mergeCell ref="C10:E10"/>
    <mergeCell ref="C12:E12"/>
    <mergeCell ref="C14:E14"/>
    <mergeCell ref="L11:N11"/>
    <mergeCell ref="C4:E4"/>
    <mergeCell ref="C6:E6"/>
    <mergeCell ref="C8:E8"/>
    <mergeCell ref="F3:K3"/>
    <mergeCell ref="F5:H5"/>
    <mergeCell ref="L50:N50"/>
    <mergeCell ref="C43:E43"/>
    <mergeCell ref="F44:H44"/>
    <mergeCell ref="C45:E45"/>
    <mergeCell ref="I46:K46"/>
    <mergeCell ref="C26:E26"/>
    <mergeCell ref="C18:E18"/>
    <mergeCell ref="C20:E20"/>
    <mergeCell ref="C22:E22"/>
    <mergeCell ref="C16:E16"/>
    <mergeCell ref="C24:E24"/>
    <mergeCell ref="L27:N27"/>
    <mergeCell ref="I7:K7"/>
    <mergeCell ref="I15:K15"/>
    <mergeCell ref="I23:K23"/>
    <mergeCell ref="F13:H13"/>
    <mergeCell ref="F17:H17"/>
    <mergeCell ref="F21:H21"/>
    <mergeCell ref="F25:H25"/>
    <mergeCell ref="F9:H9"/>
  </mergeCells>
  <phoneticPr fontId="1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  <rowBreaks count="2" manualBreakCount="2">
    <brk id="40" max="14" man="1"/>
    <brk id="81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478"/>
  <sheetViews>
    <sheetView workbookViewId="0">
      <pane ySplit="3" topLeftCell="A222" activePane="bottomLeft" state="frozen"/>
      <selection pane="bottomLeft" activeCell="I255" sqref="I255"/>
    </sheetView>
  </sheetViews>
  <sheetFormatPr defaultRowHeight="13.2" outlineLevelRow="1" outlineLevelCol="1" x14ac:dyDescent="0.25"/>
  <cols>
    <col min="1" max="1" width="5.88671875" style="20" bestFit="1" customWidth="1"/>
    <col min="2" max="2" width="7.88671875" style="2" customWidth="1"/>
    <col min="3" max="3" width="6.44140625" style="20" customWidth="1"/>
    <col min="4" max="5" width="6.44140625" style="20" hidden="1" customWidth="1" outlineLevel="1"/>
    <col min="6" max="6" width="35.6640625" style="20" customWidth="1" collapsed="1"/>
    <col min="7" max="7" width="6.44140625" style="20" hidden="1" customWidth="1" outlineLevel="1"/>
    <col min="8" max="8" width="9.5546875" style="20" hidden="1" customWidth="1" outlineLevel="1"/>
    <col min="9" max="9" width="41.33203125" style="20" bestFit="1" customWidth="1" collapsed="1"/>
    <col min="10" max="10" width="7.109375" style="23" customWidth="1"/>
    <col min="11" max="12" width="11.44140625" style="61" hidden="1" customWidth="1" outlineLevel="1"/>
    <col min="13" max="16" width="6.44140625" style="61" hidden="1" customWidth="1" outlineLevel="1"/>
    <col min="17" max="17" width="5.6640625" style="2" customWidth="1" collapsed="1"/>
    <col min="18" max="18" width="5.6640625" style="20" hidden="1" customWidth="1" outlineLevel="1"/>
    <col min="19" max="19" width="7.109375" style="20" customWidth="1" collapsed="1"/>
    <col min="20" max="30" width="2.88671875" customWidth="1"/>
    <col min="31" max="31" width="3" bestFit="1" customWidth="1"/>
  </cols>
  <sheetData>
    <row r="1" spans="1:31" ht="13.8" thickBot="1" x14ac:dyDescent="0.3">
      <c r="J1" s="37" t="s">
        <v>56</v>
      </c>
      <c r="Q1" s="2" t="s">
        <v>57</v>
      </c>
      <c r="S1" s="27"/>
      <c r="T1" s="28">
        <v>1</v>
      </c>
      <c r="U1" s="28">
        <v>2</v>
      </c>
      <c r="V1" s="28">
        <v>3</v>
      </c>
      <c r="W1" s="28">
        <v>4</v>
      </c>
      <c r="X1" s="28">
        <v>5</v>
      </c>
      <c r="Y1" s="28">
        <v>6</v>
      </c>
      <c r="Z1" s="28">
        <v>7</v>
      </c>
      <c r="AA1" s="28">
        <v>8</v>
      </c>
      <c r="AB1" s="28">
        <v>9</v>
      </c>
      <c r="AC1" s="28">
        <v>10</v>
      </c>
      <c r="AD1" s="28">
        <v>11</v>
      </c>
      <c r="AE1" s="28">
        <v>12</v>
      </c>
    </row>
    <row r="2" spans="1:31" ht="13.8" thickBot="1" x14ac:dyDescent="0.3">
      <c r="J2" s="37">
        <f>COUNTBLANK(J204:J331)</f>
        <v>32</v>
      </c>
      <c r="Q2" s="2">
        <f>COUNTIF(Q204:Q331,"0")</f>
        <v>0</v>
      </c>
      <c r="S2" s="27"/>
      <c r="T2" s="29">
        <f t="shared" ref="T2:AB2" si="0">COUNTIF(LaudNMV08paar,T1)</f>
        <v>0</v>
      </c>
      <c r="U2" s="29">
        <f t="shared" si="0"/>
        <v>0</v>
      </c>
      <c r="V2" s="29">
        <f t="shared" si="0"/>
        <v>0</v>
      </c>
      <c r="W2" s="29">
        <f t="shared" si="0"/>
        <v>0</v>
      </c>
      <c r="X2" s="29">
        <f t="shared" si="0"/>
        <v>0</v>
      </c>
      <c r="Y2" s="29">
        <f t="shared" si="0"/>
        <v>0</v>
      </c>
      <c r="Z2" s="29">
        <f t="shared" si="0"/>
        <v>0</v>
      </c>
      <c r="AA2" s="29">
        <f t="shared" si="0"/>
        <v>0</v>
      </c>
      <c r="AB2" s="29">
        <f t="shared" si="0"/>
        <v>0</v>
      </c>
      <c r="AC2" s="29">
        <f t="shared" ref="AC2:AE2" si="1">COUNTIF(LaudNMV08paar,AC1)</f>
        <v>0</v>
      </c>
      <c r="AD2" s="29">
        <f t="shared" si="1"/>
        <v>0</v>
      </c>
      <c r="AE2" s="29">
        <f t="shared" si="1"/>
        <v>0</v>
      </c>
    </row>
    <row r="3" spans="1:31" x14ac:dyDescent="0.25">
      <c r="A3" s="2"/>
      <c r="B3" s="2" t="s">
        <v>17</v>
      </c>
      <c r="C3" s="2" t="s">
        <v>18</v>
      </c>
      <c r="D3" s="20" t="s">
        <v>19</v>
      </c>
      <c r="E3" s="20" t="s">
        <v>20</v>
      </c>
      <c r="F3" s="2" t="s">
        <v>21</v>
      </c>
      <c r="G3" s="20" t="s">
        <v>22</v>
      </c>
      <c r="H3" s="20" t="s">
        <v>23</v>
      </c>
      <c r="I3" s="2" t="s">
        <v>24</v>
      </c>
      <c r="J3" s="23" t="s">
        <v>25</v>
      </c>
      <c r="K3" s="61" t="s">
        <v>26</v>
      </c>
      <c r="L3" s="61" t="s">
        <v>27</v>
      </c>
      <c r="M3" s="61" t="s">
        <v>28</v>
      </c>
      <c r="N3" s="61" t="s">
        <v>29</v>
      </c>
      <c r="O3" s="61" t="s">
        <v>30</v>
      </c>
      <c r="P3" s="61" t="s">
        <v>31</v>
      </c>
      <c r="Q3" s="2" t="s">
        <v>32</v>
      </c>
      <c r="R3" s="20" t="s">
        <v>33</v>
      </c>
      <c r="S3" s="2" t="s">
        <v>34</v>
      </c>
    </row>
    <row r="4" spans="1:31" hidden="1" outlineLevel="1" x14ac:dyDescent="0.25">
      <c r="C4" s="24">
        <v>1</v>
      </c>
      <c r="E4" s="20">
        <f t="shared" ref="E4:E35" si="2">VLOOKUP((C4),PaikNMV08paar,6)</f>
        <v>0</v>
      </c>
      <c r="F4" s="20" t="str">
        <f t="shared" ref="F4:F35" si="3">VLOOKUP((C4),PaikNMV08paar,2)&amp;" "&amp;VLOOKUP((C4),PaikNMV08paar,3)&amp;" - "&amp;VLOOKUP((C4),PaikNMV08paar,4)&amp;" "&amp;VLOOKUP((C4),PaikNMV08paar,5)</f>
        <v xml:space="preserve"> MP24 -  </v>
      </c>
      <c r="J4" s="23" t="s">
        <v>35</v>
      </c>
      <c r="K4" s="61" t="str">
        <f>IF(ISBLANK(J4),"",IF(VALUE(LEFT(J4))&gt;VALUE(RIGHT(J4)),F4,I4))</f>
        <v xml:space="preserve"> MP24 -  </v>
      </c>
      <c r="L4" s="61">
        <f>IF(ISBLANK(J4),"",IF(VALUE(LEFT(J4))&lt;VALUE(RIGHT(J4)),F4,I4))</f>
        <v>0</v>
      </c>
      <c r="M4" s="61">
        <f>IF(ISBLANK(J4),"",IF(VALUE(LEFT(J4))&gt;VALUE(RIGHT(J4)),E4,H4))</f>
        <v>0</v>
      </c>
      <c r="N4" s="61">
        <f>IF(ISBLANK(J4),"",IF(VALUE(LEFT(J4))&lt;VALUE(RIGHT(J4)),E4,H4))</f>
        <v>0</v>
      </c>
      <c r="O4" s="61" t="str">
        <f>IF(ISBLANK(J4),"",IF(OR(LEFT(J4)="9",RIGHT(J4)="9"),"w.o.",IF(VALUE(LEFT(J4))&gt;VALUE(RIGHT(J4)),LEFT(J4)&amp;":"&amp;RIGHT(J4),RIGHT(J4)&amp;":"&amp;LEFT(J4))))</f>
        <v>w.o.</v>
      </c>
    </row>
    <row r="5" spans="1:31" hidden="1" outlineLevel="1" x14ac:dyDescent="0.25">
      <c r="C5" s="24">
        <v>2</v>
      </c>
      <c r="E5" s="20">
        <f t="shared" si="2"/>
        <v>0</v>
      </c>
      <c r="F5" s="20" t="str">
        <f t="shared" si="3"/>
        <v xml:space="preserve">  -  </v>
      </c>
      <c r="J5" s="23" t="s">
        <v>35</v>
      </c>
      <c r="K5" s="61" t="str">
        <f t="shared" ref="K5:K68" si="4">IF(ISBLANK(J5),"",IF(VALUE(LEFT(J5))&gt;VALUE(RIGHT(J5)),F5,I5))</f>
        <v xml:space="preserve">  -  </v>
      </c>
      <c r="L5" s="61">
        <f t="shared" ref="L5:L68" si="5">IF(ISBLANK(J5),"",IF(VALUE(LEFT(J5))&lt;VALUE(RIGHT(J5)),F5,I5))</f>
        <v>0</v>
      </c>
      <c r="M5" s="61">
        <f t="shared" ref="M5:M68" si="6">IF(ISBLANK(J5),"",IF(VALUE(LEFT(J5))&gt;VALUE(RIGHT(J5)),E5,H5))</f>
        <v>0</v>
      </c>
      <c r="N5" s="61">
        <f t="shared" ref="N5:N68" si="7">IF(ISBLANK(J5),"",IF(VALUE(LEFT(J5))&lt;VALUE(RIGHT(J5)),E5,H5))</f>
        <v>0</v>
      </c>
      <c r="O5" s="61" t="str">
        <f t="shared" ref="O5:O68" si="8">IF(ISBLANK(J5),"",IF(OR(LEFT(J5)="9",RIGHT(J5)="9"),"w.o.",IF(VALUE(LEFT(J5))&gt;VALUE(RIGHT(J5)),LEFT(J5)&amp;":"&amp;RIGHT(J5),RIGHT(J5)&amp;":"&amp;LEFT(J5))))</f>
        <v>w.o.</v>
      </c>
    </row>
    <row r="6" spans="1:31" hidden="1" outlineLevel="1" x14ac:dyDescent="0.25">
      <c r="C6" s="24">
        <v>3</v>
      </c>
      <c r="E6" s="20">
        <f t="shared" si="2"/>
        <v>0</v>
      </c>
      <c r="F6" s="20" t="str">
        <f t="shared" si="3"/>
        <v xml:space="preserve">  -  </v>
      </c>
      <c r="J6" s="23" t="s">
        <v>35</v>
      </c>
      <c r="K6" s="61" t="str">
        <f t="shared" si="4"/>
        <v xml:space="preserve">  -  </v>
      </c>
      <c r="L6" s="61">
        <f t="shared" si="5"/>
        <v>0</v>
      </c>
      <c r="M6" s="61">
        <f t="shared" si="6"/>
        <v>0</v>
      </c>
      <c r="N6" s="61">
        <f t="shared" si="7"/>
        <v>0</v>
      </c>
      <c r="O6" s="61" t="str">
        <f t="shared" si="8"/>
        <v>w.o.</v>
      </c>
    </row>
    <row r="7" spans="1:31" hidden="1" outlineLevel="1" x14ac:dyDescent="0.25">
      <c r="C7" s="24">
        <v>4</v>
      </c>
      <c r="E7" s="20">
        <f t="shared" si="2"/>
        <v>0</v>
      </c>
      <c r="F7" s="20" t="str">
        <f t="shared" si="3"/>
        <v xml:space="preserve">  -  </v>
      </c>
      <c r="J7" s="23" t="s">
        <v>35</v>
      </c>
      <c r="K7" s="61" t="str">
        <f t="shared" si="4"/>
        <v xml:space="preserve">  -  </v>
      </c>
      <c r="L7" s="61">
        <f t="shared" si="5"/>
        <v>0</v>
      </c>
      <c r="M7" s="61">
        <f t="shared" si="6"/>
        <v>0</v>
      </c>
      <c r="N7" s="61">
        <f t="shared" si="7"/>
        <v>0</v>
      </c>
      <c r="O7" s="61" t="str">
        <f t="shared" si="8"/>
        <v>w.o.</v>
      </c>
    </row>
    <row r="8" spans="1:31" hidden="1" outlineLevel="1" x14ac:dyDescent="0.25">
      <c r="C8" s="24">
        <v>5</v>
      </c>
      <c r="E8" s="20">
        <f t="shared" si="2"/>
        <v>0</v>
      </c>
      <c r="F8" s="20" t="str">
        <f t="shared" si="3"/>
        <v xml:space="preserve">  -  </v>
      </c>
      <c r="J8" s="23" t="s">
        <v>35</v>
      </c>
      <c r="K8" s="61" t="str">
        <f t="shared" si="4"/>
        <v xml:space="preserve">  -  </v>
      </c>
      <c r="L8" s="61">
        <f t="shared" si="5"/>
        <v>0</v>
      </c>
      <c r="M8" s="61">
        <f t="shared" si="6"/>
        <v>0</v>
      </c>
      <c r="N8" s="61">
        <f t="shared" si="7"/>
        <v>0</v>
      </c>
      <c r="O8" s="61" t="str">
        <f t="shared" si="8"/>
        <v>w.o.</v>
      </c>
    </row>
    <row r="9" spans="1:31" hidden="1" outlineLevel="1" x14ac:dyDescent="0.25">
      <c r="C9" s="24">
        <v>6</v>
      </c>
      <c r="E9" s="20">
        <f t="shared" si="2"/>
        <v>0</v>
      </c>
      <c r="F9" s="20" t="str">
        <f t="shared" si="3"/>
        <v xml:space="preserve">  -  </v>
      </c>
      <c r="J9" s="23" t="s">
        <v>35</v>
      </c>
      <c r="K9" s="61" t="str">
        <f t="shared" si="4"/>
        <v xml:space="preserve">  -  </v>
      </c>
      <c r="L9" s="61">
        <f t="shared" si="5"/>
        <v>0</v>
      </c>
      <c r="M9" s="61">
        <f t="shared" si="6"/>
        <v>0</v>
      </c>
      <c r="N9" s="61">
        <f t="shared" si="7"/>
        <v>0</v>
      </c>
      <c r="O9" s="61" t="str">
        <f t="shared" si="8"/>
        <v>w.o.</v>
      </c>
    </row>
    <row r="10" spans="1:31" hidden="1" outlineLevel="1" x14ac:dyDescent="0.25">
      <c r="C10" s="24">
        <v>7</v>
      </c>
      <c r="E10" s="20">
        <f t="shared" si="2"/>
        <v>0</v>
      </c>
      <c r="F10" s="20" t="str">
        <f t="shared" si="3"/>
        <v xml:space="preserve">  -  </v>
      </c>
      <c r="J10" s="23" t="s">
        <v>35</v>
      </c>
      <c r="K10" s="61" t="str">
        <f t="shared" si="4"/>
        <v xml:space="preserve">  -  </v>
      </c>
      <c r="L10" s="61">
        <f t="shared" si="5"/>
        <v>0</v>
      </c>
      <c r="M10" s="61">
        <f t="shared" si="6"/>
        <v>0</v>
      </c>
      <c r="N10" s="61">
        <f t="shared" si="7"/>
        <v>0</v>
      </c>
      <c r="O10" s="61" t="str">
        <f t="shared" si="8"/>
        <v>w.o.</v>
      </c>
    </row>
    <row r="11" spans="1:31" hidden="1" outlineLevel="1" x14ac:dyDescent="0.25">
      <c r="C11" s="24">
        <v>8</v>
      </c>
      <c r="E11" s="20">
        <f t="shared" si="2"/>
        <v>0</v>
      </c>
      <c r="F11" s="20" t="str">
        <f t="shared" si="3"/>
        <v xml:space="preserve">  -  </v>
      </c>
      <c r="J11" s="23" t="s">
        <v>35</v>
      </c>
      <c r="K11" s="61" t="str">
        <f t="shared" si="4"/>
        <v xml:space="preserve">  -  </v>
      </c>
      <c r="L11" s="61">
        <f t="shared" si="5"/>
        <v>0</v>
      </c>
      <c r="M11" s="61">
        <f t="shared" si="6"/>
        <v>0</v>
      </c>
      <c r="N11" s="61">
        <f t="shared" si="7"/>
        <v>0</v>
      </c>
      <c r="O11" s="61" t="str">
        <f t="shared" si="8"/>
        <v>w.o.</v>
      </c>
    </row>
    <row r="12" spans="1:31" hidden="1" outlineLevel="1" x14ac:dyDescent="0.25">
      <c r="C12" s="24">
        <v>9</v>
      </c>
      <c r="E12" s="20">
        <f t="shared" si="2"/>
        <v>0</v>
      </c>
      <c r="F12" s="20" t="str">
        <f t="shared" si="3"/>
        <v xml:space="preserve">  -  </v>
      </c>
      <c r="J12" s="23" t="s">
        <v>35</v>
      </c>
      <c r="K12" s="61" t="str">
        <f t="shared" si="4"/>
        <v xml:space="preserve">  -  </v>
      </c>
      <c r="L12" s="61">
        <f t="shared" si="5"/>
        <v>0</v>
      </c>
      <c r="M12" s="61">
        <f t="shared" si="6"/>
        <v>0</v>
      </c>
      <c r="N12" s="61">
        <f t="shared" si="7"/>
        <v>0</v>
      </c>
      <c r="O12" s="61" t="str">
        <f t="shared" si="8"/>
        <v>w.o.</v>
      </c>
    </row>
    <row r="13" spans="1:31" hidden="1" outlineLevel="1" x14ac:dyDescent="0.25">
      <c r="C13" s="24">
        <v>10</v>
      </c>
      <c r="E13" s="20">
        <f t="shared" si="2"/>
        <v>0</v>
      </c>
      <c r="F13" s="20" t="str">
        <f t="shared" si="3"/>
        <v xml:space="preserve">  -  </v>
      </c>
      <c r="J13" s="23" t="s">
        <v>35</v>
      </c>
      <c r="K13" s="61" t="str">
        <f t="shared" si="4"/>
        <v xml:space="preserve">  -  </v>
      </c>
      <c r="L13" s="61">
        <f t="shared" si="5"/>
        <v>0</v>
      </c>
      <c r="M13" s="61">
        <f t="shared" si="6"/>
        <v>0</v>
      </c>
      <c r="N13" s="61">
        <f t="shared" si="7"/>
        <v>0</v>
      </c>
      <c r="O13" s="61" t="str">
        <f t="shared" si="8"/>
        <v>w.o.</v>
      </c>
    </row>
    <row r="14" spans="1:31" hidden="1" outlineLevel="1" x14ac:dyDescent="0.25">
      <c r="C14" s="24">
        <v>11</v>
      </c>
      <c r="E14" s="20">
        <f t="shared" si="2"/>
        <v>0</v>
      </c>
      <c r="F14" s="20" t="str">
        <f t="shared" si="3"/>
        <v xml:space="preserve">  -  </v>
      </c>
      <c r="J14" s="23" t="s">
        <v>35</v>
      </c>
      <c r="K14" s="61" t="str">
        <f t="shared" si="4"/>
        <v xml:space="preserve">  -  </v>
      </c>
      <c r="L14" s="61">
        <f t="shared" si="5"/>
        <v>0</v>
      </c>
      <c r="M14" s="61">
        <f t="shared" si="6"/>
        <v>0</v>
      </c>
      <c r="N14" s="61">
        <f t="shared" si="7"/>
        <v>0</v>
      </c>
      <c r="O14" s="61" t="str">
        <f t="shared" si="8"/>
        <v>w.o.</v>
      </c>
    </row>
    <row r="15" spans="1:31" hidden="1" outlineLevel="1" x14ac:dyDescent="0.25">
      <c r="C15" s="24">
        <v>12</v>
      </c>
      <c r="E15" s="20">
        <f t="shared" si="2"/>
        <v>0</v>
      </c>
      <c r="F15" s="20" t="str">
        <f t="shared" si="3"/>
        <v xml:space="preserve">  -  </v>
      </c>
      <c r="J15" s="23" t="s">
        <v>35</v>
      </c>
      <c r="K15" s="61" t="str">
        <f t="shared" si="4"/>
        <v xml:space="preserve">  -  </v>
      </c>
      <c r="L15" s="61">
        <f t="shared" si="5"/>
        <v>0</v>
      </c>
      <c r="M15" s="61">
        <f t="shared" si="6"/>
        <v>0</v>
      </c>
      <c r="N15" s="61">
        <f t="shared" si="7"/>
        <v>0</v>
      </c>
      <c r="O15" s="61" t="str">
        <f t="shared" si="8"/>
        <v>w.o.</v>
      </c>
    </row>
    <row r="16" spans="1:31" hidden="1" outlineLevel="1" x14ac:dyDescent="0.25">
      <c r="C16" s="24">
        <v>13</v>
      </c>
      <c r="E16" s="20">
        <f t="shared" si="2"/>
        <v>0</v>
      </c>
      <c r="F16" s="20" t="str">
        <f t="shared" si="3"/>
        <v xml:space="preserve">  -  </v>
      </c>
      <c r="J16" s="23" t="s">
        <v>35</v>
      </c>
      <c r="K16" s="61" t="str">
        <f t="shared" si="4"/>
        <v xml:space="preserve">  -  </v>
      </c>
      <c r="L16" s="61">
        <f t="shared" si="5"/>
        <v>0</v>
      </c>
      <c r="M16" s="61">
        <f t="shared" si="6"/>
        <v>0</v>
      </c>
      <c r="N16" s="61">
        <f t="shared" si="7"/>
        <v>0</v>
      </c>
      <c r="O16" s="61" t="str">
        <f t="shared" si="8"/>
        <v>w.o.</v>
      </c>
    </row>
    <row r="17" spans="3:15" hidden="1" outlineLevel="1" x14ac:dyDescent="0.25">
      <c r="C17" s="24">
        <v>14</v>
      </c>
      <c r="E17" s="20">
        <f t="shared" si="2"/>
        <v>0</v>
      </c>
      <c r="F17" s="20" t="str">
        <f t="shared" si="3"/>
        <v xml:space="preserve">  -  </v>
      </c>
      <c r="J17" s="23" t="s">
        <v>35</v>
      </c>
      <c r="K17" s="61" t="str">
        <f t="shared" si="4"/>
        <v xml:space="preserve">  -  </v>
      </c>
      <c r="L17" s="61">
        <f t="shared" si="5"/>
        <v>0</v>
      </c>
      <c r="M17" s="61">
        <f t="shared" si="6"/>
        <v>0</v>
      </c>
      <c r="N17" s="61">
        <f t="shared" si="7"/>
        <v>0</v>
      </c>
      <c r="O17" s="61" t="str">
        <f t="shared" si="8"/>
        <v>w.o.</v>
      </c>
    </row>
    <row r="18" spans="3:15" hidden="1" outlineLevel="1" x14ac:dyDescent="0.25">
      <c r="C18" s="24">
        <v>15</v>
      </c>
      <c r="E18" s="20">
        <f t="shared" si="2"/>
        <v>0</v>
      </c>
      <c r="F18" s="20" t="str">
        <f t="shared" si="3"/>
        <v xml:space="preserve">  -  </v>
      </c>
      <c r="J18" s="23" t="s">
        <v>35</v>
      </c>
      <c r="K18" s="61" t="str">
        <f t="shared" si="4"/>
        <v xml:space="preserve">  -  </v>
      </c>
      <c r="L18" s="61">
        <f t="shared" si="5"/>
        <v>0</v>
      </c>
      <c r="M18" s="61">
        <f t="shared" si="6"/>
        <v>0</v>
      </c>
      <c r="N18" s="61">
        <f t="shared" si="7"/>
        <v>0</v>
      </c>
      <c r="O18" s="61" t="str">
        <f t="shared" si="8"/>
        <v>w.o.</v>
      </c>
    </row>
    <row r="19" spans="3:15" hidden="1" outlineLevel="1" x14ac:dyDescent="0.25">
      <c r="C19" s="24">
        <v>16</v>
      </c>
      <c r="E19" s="20">
        <f t="shared" si="2"/>
        <v>0</v>
      </c>
      <c r="F19" s="20" t="str">
        <f t="shared" si="3"/>
        <v xml:space="preserve">  -  </v>
      </c>
      <c r="J19" s="23" t="s">
        <v>35</v>
      </c>
      <c r="K19" s="61" t="str">
        <f t="shared" si="4"/>
        <v xml:space="preserve">  -  </v>
      </c>
      <c r="L19" s="61">
        <f t="shared" si="5"/>
        <v>0</v>
      </c>
      <c r="M19" s="61">
        <f t="shared" si="6"/>
        <v>0</v>
      </c>
      <c r="N19" s="61">
        <f t="shared" si="7"/>
        <v>0</v>
      </c>
      <c r="O19" s="61" t="str">
        <f t="shared" si="8"/>
        <v>w.o.</v>
      </c>
    </row>
    <row r="20" spans="3:15" hidden="1" outlineLevel="1" x14ac:dyDescent="0.25">
      <c r="C20" s="24">
        <v>17</v>
      </c>
      <c r="E20" s="20">
        <f t="shared" si="2"/>
        <v>0</v>
      </c>
      <c r="F20" s="20" t="str">
        <f t="shared" si="3"/>
        <v xml:space="preserve">  -  </v>
      </c>
      <c r="J20" s="23" t="s">
        <v>35</v>
      </c>
      <c r="K20" s="61" t="str">
        <f t="shared" si="4"/>
        <v xml:space="preserve">  -  </v>
      </c>
      <c r="L20" s="61">
        <f t="shared" si="5"/>
        <v>0</v>
      </c>
      <c r="M20" s="61">
        <f t="shared" si="6"/>
        <v>0</v>
      </c>
      <c r="N20" s="61">
        <f t="shared" si="7"/>
        <v>0</v>
      </c>
      <c r="O20" s="61" t="str">
        <f t="shared" si="8"/>
        <v>w.o.</v>
      </c>
    </row>
    <row r="21" spans="3:15" hidden="1" outlineLevel="1" x14ac:dyDescent="0.25">
      <c r="C21" s="24">
        <v>18</v>
      </c>
      <c r="E21" s="20">
        <f t="shared" si="2"/>
        <v>0</v>
      </c>
      <c r="F21" s="20" t="str">
        <f t="shared" si="3"/>
        <v xml:space="preserve">  -  </v>
      </c>
      <c r="J21" s="23" t="s">
        <v>35</v>
      </c>
      <c r="K21" s="61" t="str">
        <f t="shared" si="4"/>
        <v xml:space="preserve">  -  </v>
      </c>
      <c r="L21" s="61">
        <f t="shared" si="5"/>
        <v>0</v>
      </c>
      <c r="M21" s="61">
        <f t="shared" si="6"/>
        <v>0</v>
      </c>
      <c r="N21" s="61">
        <f t="shared" si="7"/>
        <v>0</v>
      </c>
      <c r="O21" s="61" t="str">
        <f t="shared" si="8"/>
        <v>w.o.</v>
      </c>
    </row>
    <row r="22" spans="3:15" hidden="1" outlineLevel="1" x14ac:dyDescent="0.25">
      <c r="C22" s="24">
        <v>19</v>
      </c>
      <c r="E22" s="20">
        <f t="shared" si="2"/>
        <v>0</v>
      </c>
      <c r="F22" s="20" t="str">
        <f t="shared" si="3"/>
        <v xml:space="preserve">  -  </v>
      </c>
      <c r="J22" s="23" t="s">
        <v>35</v>
      </c>
      <c r="K22" s="61" t="str">
        <f t="shared" si="4"/>
        <v xml:space="preserve">  -  </v>
      </c>
      <c r="L22" s="61">
        <f t="shared" si="5"/>
        <v>0</v>
      </c>
      <c r="M22" s="61">
        <f t="shared" si="6"/>
        <v>0</v>
      </c>
      <c r="N22" s="61">
        <f t="shared" si="7"/>
        <v>0</v>
      </c>
      <c r="O22" s="61" t="str">
        <f t="shared" si="8"/>
        <v>w.o.</v>
      </c>
    </row>
    <row r="23" spans="3:15" hidden="1" outlineLevel="1" x14ac:dyDescent="0.25">
      <c r="C23" s="24">
        <v>20</v>
      </c>
      <c r="E23" s="20">
        <f t="shared" si="2"/>
        <v>0</v>
      </c>
      <c r="F23" s="20" t="str">
        <f t="shared" si="3"/>
        <v xml:space="preserve">  -  </v>
      </c>
      <c r="J23" s="23" t="s">
        <v>35</v>
      </c>
      <c r="K23" s="61" t="str">
        <f t="shared" si="4"/>
        <v xml:space="preserve">  -  </v>
      </c>
      <c r="L23" s="61">
        <f t="shared" si="5"/>
        <v>0</v>
      </c>
      <c r="M23" s="61">
        <f t="shared" si="6"/>
        <v>0</v>
      </c>
      <c r="N23" s="61">
        <f t="shared" si="7"/>
        <v>0</v>
      </c>
      <c r="O23" s="61" t="str">
        <f t="shared" si="8"/>
        <v>w.o.</v>
      </c>
    </row>
    <row r="24" spans="3:15" hidden="1" outlineLevel="1" x14ac:dyDescent="0.25">
      <c r="C24" s="24">
        <v>21</v>
      </c>
      <c r="E24" s="20">
        <f t="shared" si="2"/>
        <v>0</v>
      </c>
      <c r="F24" s="20" t="str">
        <f t="shared" si="3"/>
        <v xml:space="preserve">  -  </v>
      </c>
      <c r="J24" s="23" t="s">
        <v>35</v>
      </c>
      <c r="K24" s="61" t="str">
        <f t="shared" si="4"/>
        <v xml:space="preserve">  -  </v>
      </c>
      <c r="L24" s="61">
        <f t="shared" si="5"/>
        <v>0</v>
      </c>
      <c r="M24" s="61">
        <f t="shared" si="6"/>
        <v>0</v>
      </c>
      <c r="N24" s="61">
        <f t="shared" si="7"/>
        <v>0</v>
      </c>
      <c r="O24" s="61" t="str">
        <f t="shared" si="8"/>
        <v>w.o.</v>
      </c>
    </row>
    <row r="25" spans="3:15" hidden="1" outlineLevel="1" x14ac:dyDescent="0.25">
      <c r="C25" s="24">
        <v>22</v>
      </c>
      <c r="E25" s="20">
        <f t="shared" si="2"/>
        <v>0</v>
      </c>
      <c r="F25" s="20" t="str">
        <f t="shared" si="3"/>
        <v xml:space="preserve">  -  </v>
      </c>
      <c r="J25" s="23" t="s">
        <v>35</v>
      </c>
      <c r="K25" s="61" t="str">
        <f t="shared" si="4"/>
        <v xml:space="preserve">  -  </v>
      </c>
      <c r="L25" s="61">
        <f t="shared" si="5"/>
        <v>0</v>
      </c>
      <c r="M25" s="61">
        <f t="shared" si="6"/>
        <v>0</v>
      </c>
      <c r="N25" s="61">
        <f t="shared" si="7"/>
        <v>0</v>
      </c>
      <c r="O25" s="61" t="str">
        <f t="shared" si="8"/>
        <v>w.o.</v>
      </c>
    </row>
    <row r="26" spans="3:15" hidden="1" outlineLevel="1" x14ac:dyDescent="0.25">
      <c r="C26" s="24">
        <v>23</v>
      </c>
      <c r="E26" s="20">
        <f t="shared" si="2"/>
        <v>0</v>
      </c>
      <c r="F26" s="20" t="str">
        <f t="shared" si="3"/>
        <v xml:space="preserve">  -  </v>
      </c>
      <c r="J26" s="23" t="s">
        <v>35</v>
      </c>
      <c r="K26" s="61" t="str">
        <f t="shared" si="4"/>
        <v xml:space="preserve">  -  </v>
      </c>
      <c r="L26" s="61">
        <f t="shared" si="5"/>
        <v>0</v>
      </c>
      <c r="M26" s="61">
        <f t="shared" si="6"/>
        <v>0</v>
      </c>
      <c r="N26" s="61">
        <f t="shared" si="7"/>
        <v>0</v>
      </c>
      <c r="O26" s="61" t="str">
        <f t="shared" si="8"/>
        <v>w.o.</v>
      </c>
    </row>
    <row r="27" spans="3:15" hidden="1" outlineLevel="1" x14ac:dyDescent="0.25">
      <c r="C27" s="24">
        <v>24</v>
      </c>
      <c r="E27" s="20">
        <f t="shared" si="2"/>
        <v>0</v>
      </c>
      <c r="F27" s="20" t="str">
        <f t="shared" si="3"/>
        <v xml:space="preserve">  -  </v>
      </c>
      <c r="J27" s="23" t="s">
        <v>35</v>
      </c>
      <c r="K27" s="61" t="str">
        <f t="shared" si="4"/>
        <v xml:space="preserve">  -  </v>
      </c>
      <c r="L27" s="61">
        <f t="shared" si="5"/>
        <v>0</v>
      </c>
      <c r="M27" s="61">
        <f t="shared" si="6"/>
        <v>0</v>
      </c>
      <c r="N27" s="61">
        <f t="shared" si="7"/>
        <v>0</v>
      </c>
      <c r="O27" s="61" t="str">
        <f t="shared" si="8"/>
        <v>w.o.</v>
      </c>
    </row>
    <row r="28" spans="3:15" hidden="1" outlineLevel="1" x14ac:dyDescent="0.25">
      <c r="C28" s="24">
        <v>25</v>
      </c>
      <c r="E28" s="20">
        <f t="shared" si="2"/>
        <v>0</v>
      </c>
      <c r="F28" s="20" t="str">
        <f t="shared" si="3"/>
        <v xml:space="preserve">  -  </v>
      </c>
      <c r="J28" s="23" t="s">
        <v>35</v>
      </c>
      <c r="K28" s="61" t="str">
        <f t="shared" si="4"/>
        <v xml:space="preserve">  -  </v>
      </c>
      <c r="L28" s="61">
        <f t="shared" si="5"/>
        <v>0</v>
      </c>
      <c r="M28" s="61">
        <f t="shared" si="6"/>
        <v>0</v>
      </c>
      <c r="N28" s="61">
        <f t="shared" si="7"/>
        <v>0</v>
      </c>
      <c r="O28" s="61" t="str">
        <f t="shared" si="8"/>
        <v>w.o.</v>
      </c>
    </row>
    <row r="29" spans="3:15" hidden="1" outlineLevel="1" x14ac:dyDescent="0.25">
      <c r="C29" s="24">
        <v>26</v>
      </c>
      <c r="E29" s="20">
        <f t="shared" si="2"/>
        <v>0</v>
      </c>
      <c r="F29" s="20" t="str">
        <f t="shared" si="3"/>
        <v xml:space="preserve">  -  </v>
      </c>
      <c r="J29" s="23" t="s">
        <v>35</v>
      </c>
      <c r="K29" s="61" t="str">
        <f t="shared" si="4"/>
        <v xml:space="preserve">  -  </v>
      </c>
      <c r="L29" s="61">
        <f t="shared" si="5"/>
        <v>0</v>
      </c>
      <c r="M29" s="61">
        <f t="shared" si="6"/>
        <v>0</v>
      </c>
      <c r="N29" s="61">
        <f t="shared" si="7"/>
        <v>0</v>
      </c>
      <c r="O29" s="61" t="str">
        <f t="shared" si="8"/>
        <v>w.o.</v>
      </c>
    </row>
    <row r="30" spans="3:15" hidden="1" outlineLevel="1" x14ac:dyDescent="0.25">
      <c r="C30" s="24">
        <v>27</v>
      </c>
      <c r="E30" s="20">
        <f t="shared" si="2"/>
        <v>0</v>
      </c>
      <c r="F30" s="20" t="str">
        <f t="shared" si="3"/>
        <v xml:space="preserve">  -  </v>
      </c>
      <c r="J30" s="23" t="s">
        <v>35</v>
      </c>
      <c r="K30" s="61" t="str">
        <f t="shared" si="4"/>
        <v xml:space="preserve">  -  </v>
      </c>
      <c r="L30" s="61">
        <f t="shared" si="5"/>
        <v>0</v>
      </c>
      <c r="M30" s="61">
        <f t="shared" si="6"/>
        <v>0</v>
      </c>
      <c r="N30" s="61">
        <f t="shared" si="7"/>
        <v>0</v>
      </c>
      <c r="O30" s="61" t="str">
        <f t="shared" si="8"/>
        <v>w.o.</v>
      </c>
    </row>
    <row r="31" spans="3:15" hidden="1" outlineLevel="1" x14ac:dyDescent="0.25">
      <c r="C31" s="24">
        <v>28</v>
      </c>
      <c r="E31" s="20">
        <f t="shared" si="2"/>
        <v>0</v>
      </c>
      <c r="F31" s="20" t="str">
        <f t="shared" si="3"/>
        <v xml:space="preserve">  -  </v>
      </c>
      <c r="J31" s="23" t="s">
        <v>35</v>
      </c>
      <c r="K31" s="61" t="str">
        <f t="shared" si="4"/>
        <v xml:space="preserve">  -  </v>
      </c>
      <c r="L31" s="61">
        <f t="shared" si="5"/>
        <v>0</v>
      </c>
      <c r="M31" s="61">
        <f t="shared" si="6"/>
        <v>0</v>
      </c>
      <c r="N31" s="61">
        <f t="shared" si="7"/>
        <v>0</v>
      </c>
      <c r="O31" s="61" t="str">
        <f t="shared" si="8"/>
        <v>w.o.</v>
      </c>
    </row>
    <row r="32" spans="3:15" hidden="1" outlineLevel="1" x14ac:dyDescent="0.25">
      <c r="C32" s="24">
        <v>29</v>
      </c>
      <c r="E32" s="20">
        <f t="shared" si="2"/>
        <v>0</v>
      </c>
      <c r="F32" s="20" t="str">
        <f t="shared" si="3"/>
        <v xml:space="preserve">  -  </v>
      </c>
      <c r="J32" s="23" t="s">
        <v>35</v>
      </c>
      <c r="K32" s="61" t="str">
        <f t="shared" si="4"/>
        <v xml:space="preserve">  -  </v>
      </c>
      <c r="L32" s="61">
        <f t="shared" si="5"/>
        <v>0</v>
      </c>
      <c r="M32" s="61">
        <f t="shared" si="6"/>
        <v>0</v>
      </c>
      <c r="N32" s="61">
        <f t="shared" si="7"/>
        <v>0</v>
      </c>
      <c r="O32" s="61" t="str">
        <f t="shared" si="8"/>
        <v>w.o.</v>
      </c>
    </row>
    <row r="33" spans="3:15" hidden="1" outlineLevel="1" x14ac:dyDescent="0.25">
      <c r="C33" s="24">
        <v>30</v>
      </c>
      <c r="E33" s="20">
        <f t="shared" si="2"/>
        <v>0</v>
      </c>
      <c r="F33" s="20" t="str">
        <f t="shared" si="3"/>
        <v xml:space="preserve">  -  </v>
      </c>
      <c r="J33" s="23" t="s">
        <v>35</v>
      </c>
      <c r="K33" s="61" t="str">
        <f t="shared" si="4"/>
        <v xml:space="preserve">  -  </v>
      </c>
      <c r="L33" s="61">
        <f t="shared" si="5"/>
        <v>0</v>
      </c>
      <c r="M33" s="61">
        <f t="shared" si="6"/>
        <v>0</v>
      </c>
      <c r="N33" s="61">
        <f t="shared" si="7"/>
        <v>0</v>
      </c>
      <c r="O33" s="61" t="str">
        <f t="shared" si="8"/>
        <v>w.o.</v>
      </c>
    </row>
    <row r="34" spans="3:15" hidden="1" outlineLevel="1" x14ac:dyDescent="0.25">
      <c r="C34" s="24">
        <v>31</v>
      </c>
      <c r="E34" s="20">
        <f t="shared" si="2"/>
        <v>0</v>
      </c>
      <c r="F34" s="20" t="str">
        <f t="shared" si="3"/>
        <v xml:space="preserve"> MP16 -  </v>
      </c>
      <c r="J34" s="23" t="s">
        <v>35</v>
      </c>
      <c r="K34" s="61" t="str">
        <f t="shared" si="4"/>
        <v xml:space="preserve"> MP16 -  </v>
      </c>
      <c r="L34" s="61">
        <f t="shared" si="5"/>
        <v>0</v>
      </c>
      <c r="M34" s="61">
        <f t="shared" si="6"/>
        <v>0</v>
      </c>
      <c r="N34" s="61">
        <f t="shared" si="7"/>
        <v>0</v>
      </c>
      <c r="O34" s="61" t="str">
        <f t="shared" si="8"/>
        <v>w.o.</v>
      </c>
    </row>
    <row r="35" spans="3:15" hidden="1" outlineLevel="1" x14ac:dyDescent="0.25">
      <c r="C35" s="24">
        <v>32</v>
      </c>
      <c r="E35" s="20">
        <f t="shared" si="2"/>
        <v>0</v>
      </c>
      <c r="F35" s="20" t="str">
        <f t="shared" si="3"/>
        <v xml:space="preserve">VALO  - VILLEMS </v>
      </c>
      <c r="J35" s="23" t="s">
        <v>35</v>
      </c>
      <c r="K35" s="61" t="str">
        <f t="shared" si="4"/>
        <v xml:space="preserve">VALO  - VILLEMS </v>
      </c>
      <c r="L35" s="61">
        <f t="shared" si="5"/>
        <v>0</v>
      </c>
      <c r="M35" s="61">
        <f t="shared" si="6"/>
        <v>0</v>
      </c>
      <c r="N35" s="61">
        <f t="shared" si="7"/>
        <v>0</v>
      </c>
      <c r="O35" s="61" t="str">
        <f t="shared" si="8"/>
        <v>w.o.</v>
      </c>
    </row>
    <row r="36" spans="3:15" hidden="1" outlineLevel="1" x14ac:dyDescent="0.25">
      <c r="C36" s="24">
        <v>33</v>
      </c>
      <c r="E36" s="20">
        <f t="shared" ref="E36:E67" si="9">VLOOKUP((C36),PaikNMV08paar,6)</f>
        <v>0</v>
      </c>
      <c r="F36" s="20" t="str">
        <f t="shared" ref="F36:F67" si="10">VLOOKUP((C36),PaikNMV08paar,2)&amp;" "&amp;VLOOKUP((C36),PaikNMV08paar,3)&amp;" - "&amp;VLOOKUP((C36),PaikNMV08paar,4)&amp;" "&amp;VLOOKUP((C36),PaikNMV08paar,5)</f>
        <v xml:space="preserve">KULL  - PRINTSMANN </v>
      </c>
      <c r="J36" s="23" t="s">
        <v>35</v>
      </c>
      <c r="K36" s="61" t="str">
        <f t="shared" si="4"/>
        <v xml:space="preserve">KULL  - PRINTSMANN </v>
      </c>
      <c r="L36" s="61">
        <f t="shared" si="5"/>
        <v>0</v>
      </c>
      <c r="M36" s="61">
        <f t="shared" si="6"/>
        <v>0</v>
      </c>
      <c r="N36" s="61">
        <f t="shared" si="7"/>
        <v>0</v>
      </c>
      <c r="O36" s="61" t="str">
        <f t="shared" si="8"/>
        <v>w.o.</v>
      </c>
    </row>
    <row r="37" spans="3:15" hidden="1" outlineLevel="1" x14ac:dyDescent="0.25">
      <c r="C37" s="24">
        <v>34</v>
      </c>
      <c r="E37" s="20">
        <f t="shared" si="9"/>
        <v>0</v>
      </c>
      <c r="F37" s="20" t="str">
        <f t="shared" si="10"/>
        <v xml:space="preserve">VAMMUS  - KUZNETSOV </v>
      </c>
      <c r="J37" s="23" t="s">
        <v>35</v>
      </c>
      <c r="K37" s="61" t="str">
        <f t="shared" si="4"/>
        <v xml:space="preserve">VAMMUS  - KUZNETSOV </v>
      </c>
      <c r="L37" s="61">
        <f t="shared" si="5"/>
        <v>0</v>
      </c>
      <c r="M37" s="61">
        <f t="shared" si="6"/>
        <v>0</v>
      </c>
      <c r="N37" s="61">
        <f t="shared" si="7"/>
        <v>0</v>
      </c>
      <c r="O37" s="61" t="str">
        <f t="shared" si="8"/>
        <v>w.o.</v>
      </c>
    </row>
    <row r="38" spans="3:15" hidden="1" outlineLevel="1" x14ac:dyDescent="0.25">
      <c r="C38" s="24">
        <v>35</v>
      </c>
      <c r="E38" s="20">
        <f t="shared" si="9"/>
        <v>0</v>
      </c>
      <c r="F38" s="20" t="str">
        <f t="shared" si="10"/>
        <v xml:space="preserve">RUBEN  - TÜRK </v>
      </c>
      <c r="J38" s="23" t="s">
        <v>35</v>
      </c>
      <c r="K38" s="61" t="str">
        <f t="shared" si="4"/>
        <v xml:space="preserve">RUBEN  - TÜRK </v>
      </c>
      <c r="L38" s="61">
        <f t="shared" si="5"/>
        <v>0</v>
      </c>
      <c r="M38" s="61">
        <f t="shared" si="6"/>
        <v>0</v>
      </c>
      <c r="N38" s="61">
        <f t="shared" si="7"/>
        <v>0</v>
      </c>
      <c r="O38" s="61" t="str">
        <f t="shared" si="8"/>
        <v>w.o.</v>
      </c>
    </row>
    <row r="39" spans="3:15" hidden="1" outlineLevel="1" x14ac:dyDescent="0.25">
      <c r="C39" s="24">
        <v>36</v>
      </c>
      <c r="E39" s="20">
        <f t="shared" si="9"/>
        <v>0</v>
      </c>
      <c r="F39" s="20" t="str">
        <f t="shared" si="10"/>
        <v xml:space="preserve">KIIVIKAS  - TÕHK </v>
      </c>
      <c r="J39" s="23" t="s">
        <v>35</v>
      </c>
      <c r="K39" s="61" t="str">
        <f t="shared" si="4"/>
        <v xml:space="preserve">KIIVIKAS  - TÕHK </v>
      </c>
      <c r="L39" s="61">
        <f t="shared" si="5"/>
        <v>0</v>
      </c>
      <c r="M39" s="61">
        <f t="shared" si="6"/>
        <v>0</v>
      </c>
      <c r="N39" s="61">
        <f t="shared" si="7"/>
        <v>0</v>
      </c>
      <c r="O39" s="61" t="str">
        <f t="shared" si="8"/>
        <v>w.o.</v>
      </c>
    </row>
    <row r="40" spans="3:15" hidden="1" outlineLevel="1" x14ac:dyDescent="0.25">
      <c r="C40" s="24">
        <v>37</v>
      </c>
      <c r="E40" s="20">
        <f t="shared" si="9"/>
        <v>0</v>
      </c>
      <c r="F40" s="20" t="str">
        <f t="shared" si="10"/>
        <v xml:space="preserve">PLAKS  - RASS </v>
      </c>
      <c r="J40" s="23" t="s">
        <v>35</v>
      </c>
      <c r="K40" s="61" t="str">
        <f t="shared" si="4"/>
        <v xml:space="preserve">PLAKS  - RASS </v>
      </c>
      <c r="L40" s="61">
        <f t="shared" si="5"/>
        <v>0</v>
      </c>
      <c r="M40" s="61">
        <f t="shared" si="6"/>
        <v>0</v>
      </c>
      <c r="N40" s="61">
        <f t="shared" si="7"/>
        <v>0</v>
      </c>
      <c r="O40" s="61" t="str">
        <f t="shared" si="8"/>
        <v>w.o.</v>
      </c>
    </row>
    <row r="41" spans="3:15" hidden="1" outlineLevel="1" x14ac:dyDescent="0.25">
      <c r="C41" s="24">
        <v>38</v>
      </c>
      <c r="E41" s="20">
        <f t="shared" si="9"/>
        <v>0</v>
      </c>
      <c r="F41" s="20" t="str">
        <f t="shared" si="10"/>
        <v xml:space="preserve">EVERT  - ADAMSON </v>
      </c>
      <c r="J41" s="23" t="s">
        <v>35</v>
      </c>
      <c r="K41" s="61" t="str">
        <f t="shared" si="4"/>
        <v xml:space="preserve">EVERT  - ADAMSON </v>
      </c>
      <c r="L41" s="61">
        <f t="shared" si="5"/>
        <v>0</v>
      </c>
      <c r="M41" s="61">
        <f t="shared" si="6"/>
        <v>0</v>
      </c>
      <c r="N41" s="61">
        <f t="shared" si="7"/>
        <v>0</v>
      </c>
      <c r="O41" s="61" t="str">
        <f t="shared" si="8"/>
        <v>w.o.</v>
      </c>
    </row>
    <row r="42" spans="3:15" hidden="1" outlineLevel="1" x14ac:dyDescent="0.25">
      <c r="C42" s="24">
        <v>39</v>
      </c>
      <c r="E42" s="20">
        <f t="shared" si="9"/>
        <v>0</v>
      </c>
      <c r="F42" s="20" t="str">
        <f t="shared" si="10"/>
        <v xml:space="preserve">PÄLSING  - PIKKOR </v>
      </c>
      <c r="J42" s="23" t="s">
        <v>35</v>
      </c>
      <c r="K42" s="61" t="str">
        <f t="shared" si="4"/>
        <v xml:space="preserve">PÄLSING  - PIKKOR </v>
      </c>
      <c r="L42" s="61">
        <f t="shared" si="5"/>
        <v>0</v>
      </c>
      <c r="M42" s="61">
        <f t="shared" si="6"/>
        <v>0</v>
      </c>
      <c r="N42" s="61">
        <f t="shared" si="7"/>
        <v>0</v>
      </c>
      <c r="O42" s="61" t="str">
        <f t="shared" si="8"/>
        <v>w.o.</v>
      </c>
    </row>
    <row r="43" spans="3:15" hidden="1" outlineLevel="1" x14ac:dyDescent="0.25">
      <c r="C43" s="24">
        <v>40</v>
      </c>
      <c r="E43" s="20">
        <f t="shared" si="9"/>
        <v>0</v>
      </c>
      <c r="F43" s="20" t="str">
        <f t="shared" si="10"/>
        <v xml:space="preserve">KÜTTIS  - RASS, A. </v>
      </c>
      <c r="J43" s="23" t="s">
        <v>35</v>
      </c>
      <c r="K43" s="61" t="str">
        <f t="shared" si="4"/>
        <v xml:space="preserve">KÜTTIS  - RASS, A. </v>
      </c>
      <c r="L43" s="61">
        <f t="shared" si="5"/>
        <v>0</v>
      </c>
      <c r="M43" s="61">
        <f t="shared" si="6"/>
        <v>0</v>
      </c>
      <c r="N43" s="61">
        <f t="shared" si="7"/>
        <v>0</v>
      </c>
      <c r="O43" s="61" t="str">
        <f t="shared" si="8"/>
        <v>w.o.</v>
      </c>
    </row>
    <row r="44" spans="3:15" hidden="1" outlineLevel="1" x14ac:dyDescent="0.25">
      <c r="C44" s="24">
        <v>41</v>
      </c>
      <c r="E44" s="20">
        <f t="shared" si="9"/>
        <v>0</v>
      </c>
      <c r="F44" s="20" t="str">
        <f t="shared" si="10"/>
        <v xml:space="preserve"> bye -  bye</v>
      </c>
      <c r="J44" s="23" t="s">
        <v>35</v>
      </c>
      <c r="K44" s="61" t="str">
        <f t="shared" si="4"/>
        <v xml:space="preserve"> bye -  bye</v>
      </c>
      <c r="L44" s="61">
        <f t="shared" si="5"/>
        <v>0</v>
      </c>
      <c r="M44" s="61">
        <f t="shared" si="6"/>
        <v>0</v>
      </c>
      <c r="N44" s="61">
        <f t="shared" si="7"/>
        <v>0</v>
      </c>
      <c r="O44" s="61" t="str">
        <f t="shared" si="8"/>
        <v>w.o.</v>
      </c>
    </row>
    <row r="45" spans="3:15" hidden="1" outlineLevel="1" x14ac:dyDescent="0.25">
      <c r="C45" s="24">
        <v>42</v>
      </c>
      <c r="E45" s="20">
        <f t="shared" si="9"/>
        <v>0</v>
      </c>
      <c r="F45" s="20" t="str">
        <f t="shared" si="10"/>
        <v xml:space="preserve"> bye -  bye</v>
      </c>
      <c r="J45" s="23" t="s">
        <v>35</v>
      </c>
      <c r="K45" s="61" t="str">
        <f t="shared" si="4"/>
        <v xml:space="preserve"> bye -  bye</v>
      </c>
      <c r="L45" s="61">
        <f t="shared" si="5"/>
        <v>0</v>
      </c>
      <c r="M45" s="61">
        <f t="shared" si="6"/>
        <v>0</v>
      </c>
      <c r="N45" s="61">
        <f t="shared" si="7"/>
        <v>0</v>
      </c>
      <c r="O45" s="61" t="str">
        <f t="shared" si="8"/>
        <v>w.o.</v>
      </c>
    </row>
    <row r="46" spans="3:15" hidden="1" outlineLevel="1" x14ac:dyDescent="0.25">
      <c r="C46" s="24">
        <v>43</v>
      </c>
      <c r="E46" s="20">
        <f t="shared" si="9"/>
        <v>0</v>
      </c>
      <c r="F46" s="20" t="str">
        <f t="shared" si="10"/>
        <v xml:space="preserve"> bye -  bye</v>
      </c>
      <c r="J46" s="23" t="s">
        <v>35</v>
      </c>
      <c r="K46" s="61" t="str">
        <f t="shared" si="4"/>
        <v xml:space="preserve"> bye -  bye</v>
      </c>
      <c r="L46" s="61">
        <f t="shared" si="5"/>
        <v>0</v>
      </c>
      <c r="M46" s="61">
        <f t="shared" si="6"/>
        <v>0</v>
      </c>
      <c r="N46" s="61">
        <f t="shared" si="7"/>
        <v>0</v>
      </c>
      <c r="O46" s="61" t="str">
        <f t="shared" si="8"/>
        <v>w.o.</v>
      </c>
    </row>
    <row r="47" spans="3:15" hidden="1" outlineLevel="1" x14ac:dyDescent="0.25">
      <c r="C47" s="24">
        <v>44</v>
      </c>
      <c r="E47" s="20">
        <f t="shared" si="9"/>
        <v>0</v>
      </c>
      <c r="F47" s="20" t="str">
        <f t="shared" si="10"/>
        <v xml:space="preserve"> bye -  bye</v>
      </c>
      <c r="J47" s="23" t="s">
        <v>35</v>
      </c>
      <c r="K47" s="61" t="str">
        <f t="shared" si="4"/>
        <v xml:space="preserve"> bye -  bye</v>
      </c>
      <c r="L47" s="61">
        <f t="shared" si="5"/>
        <v>0</v>
      </c>
      <c r="M47" s="61">
        <f t="shared" si="6"/>
        <v>0</v>
      </c>
      <c r="N47" s="61">
        <f t="shared" si="7"/>
        <v>0</v>
      </c>
      <c r="O47" s="61" t="str">
        <f t="shared" si="8"/>
        <v>w.o.</v>
      </c>
    </row>
    <row r="48" spans="3:15" hidden="1" outlineLevel="1" x14ac:dyDescent="0.25">
      <c r="C48" s="24">
        <v>45</v>
      </c>
      <c r="E48" s="20">
        <f t="shared" si="9"/>
        <v>0</v>
      </c>
      <c r="F48" s="20" t="str">
        <f t="shared" si="10"/>
        <v xml:space="preserve"> bye -  bye</v>
      </c>
      <c r="J48" s="23" t="s">
        <v>35</v>
      </c>
      <c r="K48" s="61" t="str">
        <f t="shared" si="4"/>
        <v xml:space="preserve"> bye -  bye</v>
      </c>
      <c r="L48" s="61">
        <f t="shared" si="5"/>
        <v>0</v>
      </c>
      <c r="M48" s="61">
        <f t="shared" si="6"/>
        <v>0</v>
      </c>
      <c r="N48" s="61">
        <f t="shared" si="7"/>
        <v>0</v>
      </c>
      <c r="O48" s="61" t="str">
        <f t="shared" si="8"/>
        <v>w.o.</v>
      </c>
    </row>
    <row r="49" spans="3:15" hidden="1" outlineLevel="1" x14ac:dyDescent="0.25">
      <c r="C49" s="24">
        <v>46</v>
      </c>
      <c r="E49" s="20">
        <f t="shared" si="9"/>
        <v>0</v>
      </c>
      <c r="F49" s="20" t="str">
        <f t="shared" si="10"/>
        <v xml:space="preserve"> bye -  bye</v>
      </c>
      <c r="J49" s="23" t="s">
        <v>35</v>
      </c>
      <c r="K49" s="61" t="str">
        <f t="shared" si="4"/>
        <v xml:space="preserve"> bye -  bye</v>
      </c>
      <c r="L49" s="61">
        <f t="shared" si="5"/>
        <v>0</v>
      </c>
      <c r="M49" s="61">
        <f t="shared" si="6"/>
        <v>0</v>
      </c>
      <c r="N49" s="61">
        <f t="shared" si="7"/>
        <v>0</v>
      </c>
      <c r="O49" s="61" t="str">
        <f t="shared" si="8"/>
        <v>w.o.</v>
      </c>
    </row>
    <row r="50" spans="3:15" hidden="1" outlineLevel="1" x14ac:dyDescent="0.25">
      <c r="C50" s="24">
        <v>47</v>
      </c>
      <c r="E50" s="20">
        <f t="shared" si="9"/>
        <v>0</v>
      </c>
      <c r="F50" s="20" t="str">
        <f t="shared" si="10"/>
        <v xml:space="preserve"> bye -  bye</v>
      </c>
      <c r="J50" s="23" t="s">
        <v>35</v>
      </c>
      <c r="K50" s="61" t="str">
        <f t="shared" si="4"/>
        <v xml:space="preserve"> bye -  bye</v>
      </c>
      <c r="L50" s="61">
        <f t="shared" si="5"/>
        <v>0</v>
      </c>
      <c r="M50" s="61">
        <f t="shared" si="6"/>
        <v>0</v>
      </c>
      <c r="N50" s="61">
        <f t="shared" si="7"/>
        <v>0</v>
      </c>
      <c r="O50" s="61" t="str">
        <f t="shared" si="8"/>
        <v>w.o.</v>
      </c>
    </row>
    <row r="51" spans="3:15" hidden="1" outlineLevel="1" x14ac:dyDescent="0.25">
      <c r="C51" s="24">
        <v>48</v>
      </c>
      <c r="E51" s="20">
        <f t="shared" si="9"/>
        <v>0</v>
      </c>
      <c r="F51" s="20" t="str">
        <f t="shared" si="10"/>
        <v xml:space="preserve"> bye -  bye</v>
      </c>
      <c r="J51" s="23" t="s">
        <v>35</v>
      </c>
      <c r="K51" s="61" t="str">
        <f t="shared" si="4"/>
        <v xml:space="preserve"> bye -  bye</v>
      </c>
      <c r="L51" s="61">
        <f t="shared" si="5"/>
        <v>0</v>
      </c>
      <c r="M51" s="61">
        <f t="shared" si="6"/>
        <v>0</v>
      </c>
      <c r="N51" s="61">
        <f t="shared" si="7"/>
        <v>0</v>
      </c>
      <c r="O51" s="61" t="str">
        <f t="shared" si="8"/>
        <v>w.o.</v>
      </c>
    </row>
    <row r="52" spans="3:15" hidden="1" outlineLevel="1" x14ac:dyDescent="0.25">
      <c r="C52" s="24">
        <v>49</v>
      </c>
      <c r="E52" s="20">
        <f t="shared" si="9"/>
        <v>0</v>
      </c>
      <c r="F52" s="20" t="str">
        <f t="shared" si="10"/>
        <v xml:space="preserve"> bye -  bye</v>
      </c>
      <c r="J52" s="23" t="s">
        <v>35</v>
      </c>
      <c r="K52" s="61" t="str">
        <f t="shared" si="4"/>
        <v xml:space="preserve"> bye -  bye</v>
      </c>
      <c r="L52" s="61">
        <f t="shared" si="5"/>
        <v>0</v>
      </c>
      <c r="M52" s="61">
        <f t="shared" si="6"/>
        <v>0</v>
      </c>
      <c r="N52" s="61">
        <f t="shared" si="7"/>
        <v>0</v>
      </c>
      <c r="O52" s="61" t="str">
        <f t="shared" si="8"/>
        <v>w.o.</v>
      </c>
    </row>
    <row r="53" spans="3:15" hidden="1" outlineLevel="1" x14ac:dyDescent="0.25">
      <c r="C53" s="24">
        <v>50</v>
      </c>
      <c r="E53" s="20">
        <f t="shared" si="9"/>
        <v>0</v>
      </c>
      <c r="F53" s="20" t="str">
        <f t="shared" si="10"/>
        <v xml:space="preserve"> bye -  bye</v>
      </c>
      <c r="J53" s="23" t="s">
        <v>35</v>
      </c>
      <c r="K53" s="61" t="str">
        <f t="shared" si="4"/>
        <v xml:space="preserve"> bye -  bye</v>
      </c>
      <c r="L53" s="61">
        <f t="shared" si="5"/>
        <v>0</v>
      </c>
      <c r="M53" s="61">
        <f t="shared" si="6"/>
        <v>0</v>
      </c>
      <c r="N53" s="61">
        <f t="shared" si="7"/>
        <v>0</v>
      </c>
      <c r="O53" s="61" t="str">
        <f t="shared" si="8"/>
        <v>w.o.</v>
      </c>
    </row>
    <row r="54" spans="3:15" hidden="1" outlineLevel="1" x14ac:dyDescent="0.25">
      <c r="C54" s="24">
        <v>51</v>
      </c>
      <c r="E54" s="20">
        <f t="shared" si="9"/>
        <v>0</v>
      </c>
      <c r="F54" s="20" t="str">
        <f t="shared" si="10"/>
        <v xml:space="preserve"> NP16 -  </v>
      </c>
      <c r="J54" s="23" t="s">
        <v>35</v>
      </c>
      <c r="K54" s="61" t="str">
        <f t="shared" si="4"/>
        <v xml:space="preserve"> NP16 -  </v>
      </c>
      <c r="L54" s="61">
        <f t="shared" si="5"/>
        <v>0</v>
      </c>
      <c r="M54" s="61">
        <f t="shared" si="6"/>
        <v>0</v>
      </c>
      <c r="N54" s="61">
        <f t="shared" si="7"/>
        <v>0</v>
      </c>
      <c r="O54" s="61" t="str">
        <f t="shared" si="8"/>
        <v>w.o.</v>
      </c>
    </row>
    <row r="55" spans="3:15" hidden="1" outlineLevel="1" x14ac:dyDescent="0.25">
      <c r="C55" s="24">
        <v>52</v>
      </c>
      <c r="E55" s="20">
        <f t="shared" si="9"/>
        <v>0</v>
      </c>
      <c r="F55" s="20" t="str">
        <f t="shared" si="10"/>
        <v>ELIS  TÜRK - PETRA OKAS</v>
      </c>
      <c r="J55" s="23" t="s">
        <v>35</v>
      </c>
      <c r="K55" s="61" t="str">
        <f t="shared" si="4"/>
        <v>ELIS  TÜRK - PETRA OKAS</v>
      </c>
      <c r="L55" s="61">
        <f t="shared" si="5"/>
        <v>0</v>
      </c>
      <c r="M55" s="61">
        <f t="shared" si="6"/>
        <v>0</v>
      </c>
      <c r="N55" s="61">
        <f t="shared" si="7"/>
        <v>0</v>
      </c>
      <c r="O55" s="61" t="str">
        <f t="shared" si="8"/>
        <v>w.o.</v>
      </c>
    </row>
    <row r="56" spans="3:15" hidden="1" outlineLevel="1" x14ac:dyDescent="0.25">
      <c r="C56" s="24">
        <v>53</v>
      </c>
      <c r="E56" s="20">
        <f t="shared" si="9"/>
        <v>0</v>
      </c>
      <c r="F56" s="20" t="str">
        <f t="shared" si="10"/>
        <v>KÄTRIIN KÄRME - MARII ALLEV</v>
      </c>
      <c r="J56" s="23" t="s">
        <v>35</v>
      </c>
      <c r="K56" s="61" t="str">
        <f t="shared" si="4"/>
        <v>KÄTRIIN KÄRME - MARII ALLEV</v>
      </c>
      <c r="L56" s="61">
        <f t="shared" si="5"/>
        <v>0</v>
      </c>
      <c r="M56" s="61">
        <f t="shared" si="6"/>
        <v>0</v>
      </c>
      <c r="N56" s="61">
        <f t="shared" si="7"/>
        <v>0</v>
      </c>
      <c r="O56" s="61" t="str">
        <f t="shared" si="8"/>
        <v>w.o.</v>
      </c>
    </row>
    <row r="57" spans="3:15" hidden="1" outlineLevel="1" x14ac:dyDescent="0.25">
      <c r="C57" s="24">
        <v>54</v>
      </c>
      <c r="E57" s="20">
        <f t="shared" si="9"/>
        <v>0</v>
      </c>
      <c r="F57" s="20" t="str">
        <f t="shared" si="10"/>
        <v>MANANNE PEDAK - NORA  REBANE</v>
      </c>
      <c r="J57" s="23" t="s">
        <v>35</v>
      </c>
      <c r="K57" s="61" t="str">
        <f t="shared" si="4"/>
        <v>MANANNE PEDAK - NORA  REBANE</v>
      </c>
      <c r="L57" s="61">
        <f t="shared" si="5"/>
        <v>0</v>
      </c>
      <c r="M57" s="61">
        <f t="shared" si="6"/>
        <v>0</v>
      </c>
      <c r="N57" s="61">
        <f t="shared" si="7"/>
        <v>0</v>
      </c>
      <c r="O57" s="61" t="str">
        <f t="shared" si="8"/>
        <v>w.o.</v>
      </c>
    </row>
    <row r="58" spans="3:15" hidden="1" outlineLevel="1" x14ac:dyDescent="0.25">
      <c r="C58" s="24">
        <v>55</v>
      </c>
      <c r="E58" s="20">
        <f t="shared" si="9"/>
        <v>0</v>
      </c>
      <c r="F58" s="20" t="str">
        <f t="shared" si="10"/>
        <v>EVE ELKEN - NIINA KUNETSOV</v>
      </c>
      <c r="J58" s="23" t="s">
        <v>35</v>
      </c>
      <c r="K58" s="61" t="str">
        <f t="shared" si="4"/>
        <v>EVE ELKEN - NIINA KUNETSOV</v>
      </c>
      <c r="L58" s="61">
        <f t="shared" si="5"/>
        <v>0</v>
      </c>
      <c r="M58" s="61">
        <f t="shared" si="6"/>
        <v>0</v>
      </c>
      <c r="N58" s="61">
        <f t="shared" si="7"/>
        <v>0</v>
      </c>
      <c r="O58" s="61" t="str">
        <f t="shared" si="8"/>
        <v>w.o.</v>
      </c>
    </row>
    <row r="59" spans="3:15" hidden="1" outlineLevel="1" x14ac:dyDescent="0.25">
      <c r="C59" s="24">
        <v>56</v>
      </c>
      <c r="E59" s="20">
        <f t="shared" si="9"/>
        <v>0</v>
      </c>
      <c r="F59" s="20" t="str">
        <f t="shared" si="10"/>
        <v xml:space="preserve"> bye -  bye</v>
      </c>
      <c r="J59" s="23" t="s">
        <v>35</v>
      </c>
      <c r="K59" s="61" t="str">
        <f t="shared" si="4"/>
        <v xml:space="preserve"> bye -  bye</v>
      </c>
      <c r="L59" s="61">
        <f t="shared" si="5"/>
        <v>0</v>
      </c>
      <c r="M59" s="61">
        <f t="shared" si="6"/>
        <v>0</v>
      </c>
      <c r="N59" s="61">
        <f t="shared" si="7"/>
        <v>0</v>
      </c>
      <c r="O59" s="61" t="str">
        <f t="shared" si="8"/>
        <v>w.o.</v>
      </c>
    </row>
    <row r="60" spans="3:15" hidden="1" outlineLevel="1" x14ac:dyDescent="0.25">
      <c r="C60" s="24">
        <v>57</v>
      </c>
      <c r="E60" s="20">
        <f t="shared" si="9"/>
        <v>0</v>
      </c>
      <c r="F60" s="20" t="str">
        <f t="shared" si="10"/>
        <v xml:space="preserve"> bye -  bye</v>
      </c>
      <c r="J60" s="23" t="s">
        <v>35</v>
      </c>
      <c r="K60" s="61" t="str">
        <f t="shared" si="4"/>
        <v xml:space="preserve"> bye -  bye</v>
      </c>
      <c r="L60" s="61">
        <f t="shared" si="5"/>
        <v>0</v>
      </c>
      <c r="M60" s="61">
        <f t="shared" si="6"/>
        <v>0</v>
      </c>
      <c r="N60" s="61">
        <f t="shared" si="7"/>
        <v>0</v>
      </c>
      <c r="O60" s="61" t="str">
        <f t="shared" si="8"/>
        <v>w.o.</v>
      </c>
    </row>
    <row r="61" spans="3:15" hidden="1" outlineLevel="1" x14ac:dyDescent="0.25">
      <c r="C61" s="24">
        <v>58</v>
      </c>
      <c r="E61" s="20">
        <f t="shared" si="9"/>
        <v>0</v>
      </c>
      <c r="F61" s="20" t="str">
        <f t="shared" si="10"/>
        <v xml:space="preserve"> bye -  bye</v>
      </c>
      <c r="J61" s="23" t="s">
        <v>35</v>
      </c>
      <c r="K61" s="61" t="str">
        <f t="shared" si="4"/>
        <v xml:space="preserve"> bye -  bye</v>
      </c>
      <c r="L61" s="61">
        <f t="shared" si="5"/>
        <v>0</v>
      </c>
      <c r="M61" s="61">
        <f t="shared" si="6"/>
        <v>0</v>
      </c>
      <c r="N61" s="61">
        <f t="shared" si="7"/>
        <v>0</v>
      </c>
      <c r="O61" s="61" t="str">
        <f t="shared" si="8"/>
        <v>w.o.</v>
      </c>
    </row>
    <row r="62" spans="3:15" hidden="1" outlineLevel="1" x14ac:dyDescent="0.25">
      <c r="C62" s="24">
        <v>59</v>
      </c>
      <c r="E62" s="20">
        <f t="shared" si="9"/>
        <v>0</v>
      </c>
      <c r="F62" s="20" t="str">
        <f t="shared" si="10"/>
        <v xml:space="preserve"> bye -  bye</v>
      </c>
      <c r="J62" s="23" t="s">
        <v>35</v>
      </c>
      <c r="K62" s="61" t="str">
        <f t="shared" si="4"/>
        <v xml:space="preserve"> bye -  bye</v>
      </c>
      <c r="L62" s="61">
        <f t="shared" si="5"/>
        <v>0</v>
      </c>
      <c r="M62" s="61">
        <f t="shared" si="6"/>
        <v>0</v>
      </c>
      <c r="N62" s="61">
        <f t="shared" si="7"/>
        <v>0</v>
      </c>
      <c r="O62" s="61" t="str">
        <f t="shared" si="8"/>
        <v>w.o.</v>
      </c>
    </row>
    <row r="63" spans="3:15" hidden="1" outlineLevel="1" x14ac:dyDescent="0.25">
      <c r="C63" s="24">
        <v>60</v>
      </c>
      <c r="E63" s="20">
        <f t="shared" si="9"/>
        <v>0</v>
      </c>
      <c r="F63" s="20" t="str">
        <f t="shared" si="10"/>
        <v xml:space="preserve"> bye -  bye</v>
      </c>
      <c r="J63" s="23" t="s">
        <v>35</v>
      </c>
      <c r="K63" s="61" t="str">
        <f t="shared" si="4"/>
        <v xml:space="preserve"> bye -  bye</v>
      </c>
      <c r="L63" s="61">
        <f t="shared" si="5"/>
        <v>0</v>
      </c>
      <c r="M63" s="61">
        <f t="shared" si="6"/>
        <v>0</v>
      </c>
      <c r="N63" s="61">
        <f t="shared" si="7"/>
        <v>0</v>
      </c>
      <c r="O63" s="61" t="str">
        <f t="shared" si="8"/>
        <v>w.o.</v>
      </c>
    </row>
    <row r="64" spans="3:15" hidden="1" outlineLevel="1" x14ac:dyDescent="0.25">
      <c r="C64" s="24">
        <v>61</v>
      </c>
      <c r="E64" s="20">
        <f t="shared" si="9"/>
        <v>0</v>
      </c>
      <c r="F64" s="20" t="str">
        <f t="shared" si="10"/>
        <v xml:space="preserve"> bye -  bye</v>
      </c>
      <c r="J64" s="23" t="s">
        <v>35</v>
      </c>
      <c r="K64" s="61" t="str">
        <f t="shared" si="4"/>
        <v xml:space="preserve"> bye -  bye</v>
      </c>
      <c r="L64" s="61">
        <f t="shared" si="5"/>
        <v>0</v>
      </c>
      <c r="M64" s="61">
        <f t="shared" si="6"/>
        <v>0</v>
      </c>
      <c r="N64" s="61">
        <f t="shared" si="7"/>
        <v>0</v>
      </c>
      <c r="O64" s="61" t="str">
        <f t="shared" si="8"/>
        <v>w.o.</v>
      </c>
    </row>
    <row r="65" spans="3:15" hidden="1" outlineLevel="1" x14ac:dyDescent="0.25">
      <c r="C65" s="24">
        <v>62</v>
      </c>
      <c r="E65" s="20">
        <f t="shared" si="9"/>
        <v>0</v>
      </c>
      <c r="F65" s="20" t="str">
        <f t="shared" si="10"/>
        <v xml:space="preserve"> bye -  bye</v>
      </c>
      <c r="J65" s="23" t="s">
        <v>35</v>
      </c>
      <c r="K65" s="61" t="str">
        <f t="shared" si="4"/>
        <v xml:space="preserve"> bye -  bye</v>
      </c>
      <c r="L65" s="61">
        <f t="shared" si="5"/>
        <v>0</v>
      </c>
      <c r="M65" s="61">
        <f t="shared" si="6"/>
        <v>0</v>
      </c>
      <c r="N65" s="61">
        <f t="shared" si="7"/>
        <v>0</v>
      </c>
      <c r="O65" s="61" t="str">
        <f t="shared" si="8"/>
        <v>w.o.</v>
      </c>
    </row>
    <row r="66" spans="3:15" hidden="1" outlineLevel="1" x14ac:dyDescent="0.25">
      <c r="C66" s="24">
        <v>63</v>
      </c>
      <c r="E66" s="20">
        <f t="shared" si="9"/>
        <v>0</v>
      </c>
      <c r="F66" s="20" t="str">
        <f t="shared" si="10"/>
        <v xml:space="preserve"> bye -  bye</v>
      </c>
      <c r="J66" s="23" t="s">
        <v>35</v>
      </c>
      <c r="K66" s="61" t="str">
        <f t="shared" si="4"/>
        <v xml:space="preserve"> bye -  bye</v>
      </c>
      <c r="L66" s="61">
        <f t="shared" si="5"/>
        <v>0</v>
      </c>
      <c r="M66" s="61">
        <f t="shared" si="6"/>
        <v>0</v>
      </c>
      <c r="N66" s="61">
        <f t="shared" si="7"/>
        <v>0</v>
      </c>
      <c r="O66" s="61" t="str">
        <f t="shared" si="8"/>
        <v>w.o.</v>
      </c>
    </row>
    <row r="67" spans="3:15" hidden="1" outlineLevel="1" x14ac:dyDescent="0.25">
      <c r="C67" s="24">
        <v>64</v>
      </c>
      <c r="E67" s="20">
        <f t="shared" si="9"/>
        <v>0</v>
      </c>
      <c r="F67" s="20" t="str">
        <f t="shared" si="10"/>
        <v xml:space="preserve"> bye -  bye</v>
      </c>
      <c r="J67" s="23" t="s">
        <v>35</v>
      </c>
      <c r="K67" s="61" t="str">
        <f t="shared" si="4"/>
        <v xml:space="preserve"> bye -  bye</v>
      </c>
      <c r="L67" s="61">
        <f t="shared" si="5"/>
        <v>0</v>
      </c>
      <c r="M67" s="61">
        <f t="shared" si="6"/>
        <v>0</v>
      </c>
      <c r="N67" s="61">
        <f t="shared" si="7"/>
        <v>0</v>
      </c>
      <c r="O67" s="61" t="str">
        <f t="shared" si="8"/>
        <v>w.o.</v>
      </c>
    </row>
    <row r="68" spans="3:15" hidden="1" outlineLevel="1" x14ac:dyDescent="0.25">
      <c r="C68" s="24">
        <v>65</v>
      </c>
      <c r="E68" s="20">
        <f t="shared" ref="E68:E99" si="11">VLOOKUP((C68),PaikNMV08paar,6)</f>
        <v>0</v>
      </c>
      <c r="F68" s="20" t="str">
        <f t="shared" ref="F68:F99" si="12">VLOOKUP((C68),PaikNMV08paar,2)&amp;" "&amp;VLOOKUP((C68),PaikNMV08paar,3)&amp;" - "&amp;VLOOKUP((C68),PaikNMV08paar,4)&amp;" "&amp;VLOOKUP((C68),PaikNMV08paar,5)</f>
        <v xml:space="preserve"> bye -  bye</v>
      </c>
      <c r="J68" s="23" t="s">
        <v>35</v>
      </c>
      <c r="K68" s="61" t="str">
        <f t="shared" si="4"/>
        <v xml:space="preserve"> bye -  bye</v>
      </c>
      <c r="L68" s="61">
        <f t="shared" si="5"/>
        <v>0</v>
      </c>
      <c r="M68" s="61">
        <f t="shared" si="6"/>
        <v>0</v>
      </c>
      <c r="N68" s="61">
        <f t="shared" si="7"/>
        <v>0</v>
      </c>
      <c r="O68" s="61" t="str">
        <f t="shared" si="8"/>
        <v>w.o.</v>
      </c>
    </row>
    <row r="69" spans="3:15" hidden="1" outlineLevel="1" x14ac:dyDescent="0.25">
      <c r="C69" s="24">
        <v>66</v>
      </c>
      <c r="E69" s="20">
        <f t="shared" si="11"/>
        <v>0</v>
      </c>
      <c r="F69" s="20" t="str">
        <f t="shared" si="12"/>
        <v xml:space="preserve"> bye -  bye</v>
      </c>
      <c r="J69" s="23" t="s">
        <v>35</v>
      </c>
      <c r="K69" s="61" t="str">
        <f t="shared" ref="K69:K132" si="13">IF(ISBLANK(J69),"",IF(VALUE(LEFT(J69))&gt;VALUE(RIGHT(J69)),F69,I69))</f>
        <v xml:space="preserve"> bye -  bye</v>
      </c>
      <c r="L69" s="61">
        <f t="shared" ref="L69:L132" si="14">IF(ISBLANK(J69),"",IF(VALUE(LEFT(J69))&lt;VALUE(RIGHT(J69)),F69,I69))</f>
        <v>0</v>
      </c>
      <c r="M69" s="61">
        <f t="shared" ref="M69:M132" si="15">IF(ISBLANK(J69),"",IF(VALUE(LEFT(J69))&gt;VALUE(RIGHT(J69)),E69,H69))</f>
        <v>0</v>
      </c>
      <c r="N69" s="61">
        <f t="shared" ref="N69:N132" si="16">IF(ISBLANK(J69),"",IF(VALUE(LEFT(J69))&lt;VALUE(RIGHT(J69)),E69,H69))</f>
        <v>0</v>
      </c>
      <c r="O69" s="61" t="str">
        <f t="shared" ref="O69:O132" si="17">IF(ISBLANK(J69),"",IF(OR(LEFT(J69)="9",RIGHT(J69)="9"),"w.o.",IF(VALUE(LEFT(J69))&gt;VALUE(RIGHT(J69)),LEFT(J69)&amp;":"&amp;RIGHT(J69),RIGHT(J69)&amp;":"&amp;LEFT(J69))))</f>
        <v>w.o.</v>
      </c>
    </row>
    <row r="70" spans="3:15" hidden="1" outlineLevel="1" x14ac:dyDescent="0.25">
      <c r="C70" s="24">
        <v>67</v>
      </c>
      <c r="E70" s="20">
        <f t="shared" si="11"/>
        <v>0</v>
      </c>
      <c r="F70" s="20" t="str">
        <f t="shared" si="12"/>
        <v xml:space="preserve"> bye -  bye</v>
      </c>
      <c r="J70" s="23" t="s">
        <v>35</v>
      </c>
      <c r="K70" s="61" t="str">
        <f t="shared" si="13"/>
        <v xml:space="preserve"> bye -  bye</v>
      </c>
      <c r="L70" s="61">
        <f t="shared" si="14"/>
        <v>0</v>
      </c>
      <c r="M70" s="61">
        <f t="shared" si="15"/>
        <v>0</v>
      </c>
      <c r="N70" s="61">
        <f t="shared" si="16"/>
        <v>0</v>
      </c>
      <c r="O70" s="61" t="str">
        <f t="shared" si="17"/>
        <v>w.o.</v>
      </c>
    </row>
    <row r="71" spans="3:15" hidden="1" outlineLevel="1" x14ac:dyDescent="0.25">
      <c r="C71" s="24">
        <v>68</v>
      </c>
      <c r="E71" s="20">
        <f t="shared" si="11"/>
        <v>0</v>
      </c>
      <c r="F71" s="20" t="str">
        <f t="shared" si="12"/>
        <v xml:space="preserve"> bye -  bye</v>
      </c>
      <c r="J71" s="23" t="s">
        <v>35</v>
      </c>
      <c r="K71" s="61" t="str">
        <f t="shared" si="13"/>
        <v xml:space="preserve"> bye -  bye</v>
      </c>
      <c r="L71" s="61">
        <f t="shared" si="14"/>
        <v>0</v>
      </c>
      <c r="M71" s="61">
        <f t="shared" si="15"/>
        <v>0</v>
      </c>
      <c r="N71" s="61">
        <f t="shared" si="16"/>
        <v>0</v>
      </c>
      <c r="O71" s="61" t="str">
        <f t="shared" si="17"/>
        <v>w.o.</v>
      </c>
    </row>
    <row r="72" spans="3:15" hidden="1" outlineLevel="1" x14ac:dyDescent="0.25">
      <c r="C72" s="24">
        <v>69</v>
      </c>
      <c r="E72" s="20">
        <f t="shared" si="11"/>
        <v>0</v>
      </c>
      <c r="F72" s="20" t="str">
        <f t="shared" si="12"/>
        <v xml:space="preserve"> bye -  bye</v>
      </c>
      <c r="J72" s="23" t="s">
        <v>35</v>
      </c>
      <c r="K72" s="61" t="str">
        <f t="shared" si="13"/>
        <v xml:space="preserve"> bye -  bye</v>
      </c>
      <c r="L72" s="61">
        <f t="shared" si="14"/>
        <v>0</v>
      </c>
      <c r="M72" s="61">
        <f t="shared" si="15"/>
        <v>0</v>
      </c>
      <c r="N72" s="61">
        <f t="shared" si="16"/>
        <v>0</v>
      </c>
      <c r="O72" s="61" t="str">
        <f t="shared" si="17"/>
        <v>w.o.</v>
      </c>
    </row>
    <row r="73" spans="3:15" hidden="1" outlineLevel="1" x14ac:dyDescent="0.25">
      <c r="C73" s="24">
        <v>70</v>
      </c>
      <c r="E73" s="20">
        <f t="shared" si="11"/>
        <v>0</v>
      </c>
      <c r="F73" s="20" t="str">
        <f t="shared" si="12"/>
        <v xml:space="preserve"> bye -  bye</v>
      </c>
      <c r="J73" s="23" t="s">
        <v>35</v>
      </c>
      <c r="K73" s="61" t="str">
        <f t="shared" si="13"/>
        <v xml:space="preserve"> bye -  bye</v>
      </c>
      <c r="L73" s="61">
        <f t="shared" si="14"/>
        <v>0</v>
      </c>
      <c r="M73" s="61">
        <f t="shared" si="15"/>
        <v>0</v>
      </c>
      <c r="N73" s="61">
        <f t="shared" si="16"/>
        <v>0</v>
      </c>
      <c r="O73" s="61" t="str">
        <f t="shared" si="17"/>
        <v>w.o.</v>
      </c>
    </row>
    <row r="74" spans="3:15" hidden="1" outlineLevel="1" x14ac:dyDescent="0.25">
      <c r="C74" s="24">
        <v>71</v>
      </c>
      <c r="E74" s="20">
        <f t="shared" si="11"/>
        <v>0</v>
      </c>
      <c r="F74" s="20" t="str">
        <f t="shared" si="12"/>
        <v xml:space="preserve"> SP24 -  </v>
      </c>
      <c r="J74" s="23" t="s">
        <v>35</v>
      </c>
      <c r="K74" s="61" t="str">
        <f t="shared" si="13"/>
        <v xml:space="preserve"> SP24 -  </v>
      </c>
      <c r="L74" s="61">
        <f t="shared" si="14"/>
        <v>0</v>
      </c>
      <c r="M74" s="61">
        <f t="shared" si="15"/>
        <v>0</v>
      </c>
      <c r="N74" s="61">
        <f t="shared" si="16"/>
        <v>0</v>
      </c>
      <c r="O74" s="61" t="str">
        <f t="shared" si="17"/>
        <v>w.o.</v>
      </c>
    </row>
    <row r="75" spans="3:15" hidden="1" outlineLevel="1" x14ac:dyDescent="0.25">
      <c r="C75" s="24">
        <v>72</v>
      </c>
      <c r="E75" s="20">
        <f t="shared" si="11"/>
        <v>0</v>
      </c>
      <c r="F75" s="20" t="str">
        <f t="shared" si="12"/>
        <v xml:space="preserve">  -  </v>
      </c>
      <c r="J75" s="23" t="s">
        <v>35</v>
      </c>
      <c r="K75" s="61" t="str">
        <f t="shared" si="13"/>
        <v xml:space="preserve">  -  </v>
      </c>
      <c r="L75" s="61">
        <f t="shared" si="14"/>
        <v>0</v>
      </c>
      <c r="M75" s="61">
        <f t="shared" si="15"/>
        <v>0</v>
      </c>
      <c r="N75" s="61">
        <f t="shared" si="16"/>
        <v>0</v>
      </c>
      <c r="O75" s="61" t="str">
        <f t="shared" si="17"/>
        <v>w.o.</v>
      </c>
    </row>
    <row r="76" spans="3:15" hidden="1" outlineLevel="1" x14ac:dyDescent="0.25">
      <c r="C76" s="24">
        <v>73</v>
      </c>
      <c r="E76" s="20">
        <f t="shared" si="11"/>
        <v>0</v>
      </c>
      <c r="F76" s="20" t="str">
        <f t="shared" si="12"/>
        <v xml:space="preserve">  -  </v>
      </c>
      <c r="J76" s="23" t="s">
        <v>35</v>
      </c>
      <c r="K76" s="61" t="str">
        <f t="shared" si="13"/>
        <v xml:space="preserve">  -  </v>
      </c>
      <c r="L76" s="61">
        <f t="shared" si="14"/>
        <v>0</v>
      </c>
      <c r="M76" s="61">
        <f t="shared" si="15"/>
        <v>0</v>
      </c>
      <c r="N76" s="61">
        <f t="shared" si="16"/>
        <v>0</v>
      </c>
      <c r="O76" s="61" t="str">
        <f t="shared" si="17"/>
        <v>w.o.</v>
      </c>
    </row>
    <row r="77" spans="3:15" hidden="1" outlineLevel="1" x14ac:dyDescent="0.25">
      <c r="C77" s="24">
        <v>74</v>
      </c>
      <c r="E77" s="20">
        <f t="shared" si="11"/>
        <v>0</v>
      </c>
      <c r="F77" s="20" t="str">
        <f t="shared" si="12"/>
        <v xml:space="preserve">  -  </v>
      </c>
      <c r="J77" s="23" t="s">
        <v>35</v>
      </c>
      <c r="K77" s="61" t="str">
        <f t="shared" si="13"/>
        <v xml:space="preserve">  -  </v>
      </c>
      <c r="L77" s="61">
        <f t="shared" si="14"/>
        <v>0</v>
      </c>
      <c r="M77" s="61">
        <f t="shared" si="15"/>
        <v>0</v>
      </c>
      <c r="N77" s="61">
        <f t="shared" si="16"/>
        <v>0</v>
      </c>
      <c r="O77" s="61" t="str">
        <f t="shared" si="17"/>
        <v>w.o.</v>
      </c>
    </row>
    <row r="78" spans="3:15" hidden="1" outlineLevel="1" x14ac:dyDescent="0.25">
      <c r="C78" s="24">
        <v>75</v>
      </c>
      <c r="E78" s="20">
        <f t="shared" si="11"/>
        <v>0</v>
      </c>
      <c r="F78" s="20" t="str">
        <f t="shared" si="12"/>
        <v xml:space="preserve">  -  </v>
      </c>
      <c r="J78" s="23" t="s">
        <v>35</v>
      </c>
      <c r="K78" s="61" t="str">
        <f t="shared" si="13"/>
        <v xml:space="preserve">  -  </v>
      </c>
      <c r="L78" s="61">
        <f t="shared" si="14"/>
        <v>0</v>
      </c>
      <c r="M78" s="61">
        <f t="shared" si="15"/>
        <v>0</v>
      </c>
      <c r="N78" s="61">
        <f t="shared" si="16"/>
        <v>0</v>
      </c>
      <c r="O78" s="61" t="str">
        <f t="shared" si="17"/>
        <v>w.o.</v>
      </c>
    </row>
    <row r="79" spans="3:15" hidden="1" outlineLevel="1" x14ac:dyDescent="0.25">
      <c r="C79" s="24">
        <v>76</v>
      </c>
      <c r="E79" s="20">
        <f t="shared" si="11"/>
        <v>0</v>
      </c>
      <c r="F79" s="20" t="str">
        <f t="shared" si="12"/>
        <v xml:space="preserve">  -  </v>
      </c>
      <c r="J79" s="23" t="s">
        <v>35</v>
      </c>
      <c r="K79" s="61" t="str">
        <f t="shared" si="13"/>
        <v xml:space="preserve">  -  </v>
      </c>
      <c r="L79" s="61">
        <f t="shared" si="14"/>
        <v>0</v>
      </c>
      <c r="M79" s="61">
        <f t="shared" si="15"/>
        <v>0</v>
      </c>
      <c r="N79" s="61">
        <f t="shared" si="16"/>
        <v>0</v>
      </c>
      <c r="O79" s="61" t="str">
        <f t="shared" si="17"/>
        <v>w.o.</v>
      </c>
    </row>
    <row r="80" spans="3:15" hidden="1" outlineLevel="1" x14ac:dyDescent="0.25">
      <c r="C80" s="24">
        <v>77</v>
      </c>
      <c r="E80" s="20">
        <f t="shared" si="11"/>
        <v>0</v>
      </c>
      <c r="F80" s="20" t="str">
        <f t="shared" si="12"/>
        <v xml:space="preserve">  -  </v>
      </c>
      <c r="J80" s="23" t="s">
        <v>35</v>
      </c>
      <c r="K80" s="61" t="str">
        <f t="shared" si="13"/>
        <v xml:space="preserve">  -  </v>
      </c>
      <c r="L80" s="61">
        <f t="shared" si="14"/>
        <v>0</v>
      </c>
      <c r="M80" s="61">
        <f t="shared" si="15"/>
        <v>0</v>
      </c>
      <c r="N80" s="61">
        <f t="shared" si="16"/>
        <v>0</v>
      </c>
      <c r="O80" s="61" t="str">
        <f t="shared" si="17"/>
        <v>w.o.</v>
      </c>
    </row>
    <row r="81" spans="3:15" hidden="1" outlineLevel="1" x14ac:dyDescent="0.25">
      <c r="C81" s="24">
        <v>78</v>
      </c>
      <c r="E81" s="20">
        <f t="shared" si="11"/>
        <v>0</v>
      </c>
      <c r="F81" s="20" t="str">
        <f t="shared" si="12"/>
        <v xml:space="preserve">  -  </v>
      </c>
      <c r="J81" s="23" t="s">
        <v>35</v>
      </c>
      <c r="K81" s="61" t="str">
        <f t="shared" si="13"/>
        <v xml:space="preserve">  -  </v>
      </c>
      <c r="L81" s="61">
        <f t="shared" si="14"/>
        <v>0</v>
      </c>
      <c r="M81" s="61">
        <f t="shared" si="15"/>
        <v>0</v>
      </c>
      <c r="N81" s="61">
        <f t="shared" si="16"/>
        <v>0</v>
      </c>
      <c r="O81" s="61" t="str">
        <f t="shared" si="17"/>
        <v>w.o.</v>
      </c>
    </row>
    <row r="82" spans="3:15" hidden="1" outlineLevel="1" x14ac:dyDescent="0.25">
      <c r="C82" s="24">
        <v>79</v>
      </c>
      <c r="E82" s="20">
        <f t="shared" si="11"/>
        <v>0</v>
      </c>
      <c r="F82" s="20" t="str">
        <f t="shared" si="12"/>
        <v xml:space="preserve">  -  </v>
      </c>
      <c r="J82" s="23" t="s">
        <v>35</v>
      </c>
      <c r="K82" s="61" t="str">
        <f t="shared" si="13"/>
        <v xml:space="preserve">  -  </v>
      </c>
      <c r="L82" s="61">
        <f t="shared" si="14"/>
        <v>0</v>
      </c>
      <c r="M82" s="61">
        <f t="shared" si="15"/>
        <v>0</v>
      </c>
      <c r="N82" s="61">
        <f t="shared" si="16"/>
        <v>0</v>
      </c>
      <c r="O82" s="61" t="str">
        <f t="shared" si="17"/>
        <v>w.o.</v>
      </c>
    </row>
    <row r="83" spans="3:15" hidden="1" outlineLevel="1" x14ac:dyDescent="0.25">
      <c r="C83" s="24">
        <v>80</v>
      </c>
      <c r="E83" s="20">
        <f t="shared" si="11"/>
        <v>0</v>
      </c>
      <c r="F83" s="20" t="str">
        <f t="shared" si="12"/>
        <v xml:space="preserve">  -  </v>
      </c>
      <c r="J83" s="23" t="s">
        <v>35</v>
      </c>
      <c r="K83" s="61" t="str">
        <f t="shared" si="13"/>
        <v xml:space="preserve">  -  </v>
      </c>
      <c r="L83" s="61">
        <f t="shared" si="14"/>
        <v>0</v>
      </c>
      <c r="M83" s="61">
        <f t="shared" si="15"/>
        <v>0</v>
      </c>
      <c r="N83" s="61">
        <f t="shared" si="16"/>
        <v>0</v>
      </c>
      <c r="O83" s="61" t="str">
        <f t="shared" si="17"/>
        <v>w.o.</v>
      </c>
    </row>
    <row r="84" spans="3:15" hidden="1" outlineLevel="1" x14ac:dyDescent="0.25">
      <c r="C84" s="24">
        <v>81</v>
      </c>
      <c r="E84" s="20">
        <f t="shared" si="11"/>
        <v>0</v>
      </c>
      <c r="F84" s="20" t="str">
        <f t="shared" si="12"/>
        <v xml:space="preserve">  -  </v>
      </c>
      <c r="J84" s="23" t="s">
        <v>35</v>
      </c>
      <c r="K84" s="61" t="str">
        <f t="shared" si="13"/>
        <v xml:space="preserve">  -  </v>
      </c>
      <c r="L84" s="61">
        <f t="shared" si="14"/>
        <v>0</v>
      </c>
      <c r="M84" s="61">
        <f t="shared" si="15"/>
        <v>0</v>
      </c>
      <c r="N84" s="61">
        <f t="shared" si="16"/>
        <v>0</v>
      </c>
      <c r="O84" s="61" t="str">
        <f t="shared" si="17"/>
        <v>w.o.</v>
      </c>
    </row>
    <row r="85" spans="3:15" hidden="1" outlineLevel="1" x14ac:dyDescent="0.25">
      <c r="C85" s="24">
        <v>82</v>
      </c>
      <c r="E85" s="20">
        <f t="shared" si="11"/>
        <v>0</v>
      </c>
      <c r="F85" s="20" t="str">
        <f t="shared" si="12"/>
        <v xml:space="preserve">  -  </v>
      </c>
      <c r="J85" s="23" t="s">
        <v>35</v>
      </c>
      <c r="K85" s="61" t="str">
        <f t="shared" si="13"/>
        <v xml:space="preserve">  -  </v>
      </c>
      <c r="L85" s="61">
        <f t="shared" si="14"/>
        <v>0</v>
      </c>
      <c r="M85" s="61">
        <f t="shared" si="15"/>
        <v>0</v>
      </c>
      <c r="N85" s="61">
        <f t="shared" si="16"/>
        <v>0</v>
      </c>
      <c r="O85" s="61" t="str">
        <f t="shared" si="17"/>
        <v>w.o.</v>
      </c>
    </row>
    <row r="86" spans="3:15" hidden="1" outlineLevel="1" x14ac:dyDescent="0.25">
      <c r="C86" s="24">
        <v>83</v>
      </c>
      <c r="E86" s="20">
        <f t="shared" si="11"/>
        <v>0</v>
      </c>
      <c r="F86" s="20" t="str">
        <f t="shared" si="12"/>
        <v xml:space="preserve">  -  </v>
      </c>
      <c r="J86" s="23" t="s">
        <v>35</v>
      </c>
      <c r="K86" s="61" t="str">
        <f t="shared" si="13"/>
        <v xml:space="preserve">  -  </v>
      </c>
      <c r="L86" s="61">
        <f t="shared" si="14"/>
        <v>0</v>
      </c>
      <c r="M86" s="61">
        <f t="shared" si="15"/>
        <v>0</v>
      </c>
      <c r="N86" s="61">
        <f t="shared" si="16"/>
        <v>0</v>
      </c>
      <c r="O86" s="61" t="str">
        <f t="shared" si="17"/>
        <v>w.o.</v>
      </c>
    </row>
    <row r="87" spans="3:15" hidden="1" outlineLevel="1" x14ac:dyDescent="0.25">
      <c r="C87" s="24">
        <v>84</v>
      </c>
      <c r="E87" s="20">
        <f t="shared" si="11"/>
        <v>0</v>
      </c>
      <c r="F87" s="20" t="str">
        <f t="shared" si="12"/>
        <v xml:space="preserve">  -  </v>
      </c>
      <c r="J87" s="23" t="s">
        <v>35</v>
      </c>
      <c r="K87" s="61" t="str">
        <f t="shared" si="13"/>
        <v xml:space="preserve">  -  </v>
      </c>
      <c r="L87" s="61">
        <f t="shared" si="14"/>
        <v>0</v>
      </c>
      <c r="M87" s="61">
        <f t="shared" si="15"/>
        <v>0</v>
      </c>
      <c r="N87" s="61">
        <f t="shared" si="16"/>
        <v>0</v>
      </c>
      <c r="O87" s="61" t="str">
        <f t="shared" si="17"/>
        <v>w.o.</v>
      </c>
    </row>
    <row r="88" spans="3:15" hidden="1" outlineLevel="1" x14ac:dyDescent="0.25">
      <c r="C88" s="24">
        <v>85</v>
      </c>
      <c r="E88" s="20">
        <f t="shared" si="11"/>
        <v>0</v>
      </c>
      <c r="F88" s="20" t="str">
        <f t="shared" si="12"/>
        <v xml:space="preserve">  -  </v>
      </c>
      <c r="J88" s="23" t="s">
        <v>35</v>
      </c>
      <c r="K88" s="61" t="str">
        <f t="shared" si="13"/>
        <v xml:space="preserve">  -  </v>
      </c>
      <c r="L88" s="61">
        <f t="shared" si="14"/>
        <v>0</v>
      </c>
      <c r="M88" s="61">
        <f t="shared" si="15"/>
        <v>0</v>
      </c>
      <c r="N88" s="61">
        <f t="shared" si="16"/>
        <v>0</v>
      </c>
      <c r="O88" s="61" t="str">
        <f t="shared" si="17"/>
        <v>w.o.</v>
      </c>
    </row>
    <row r="89" spans="3:15" hidden="1" outlineLevel="1" x14ac:dyDescent="0.25">
      <c r="C89" s="24">
        <v>86</v>
      </c>
      <c r="E89" s="20">
        <f t="shared" si="11"/>
        <v>0</v>
      </c>
      <c r="F89" s="20" t="str">
        <f t="shared" si="12"/>
        <v xml:space="preserve">  -  </v>
      </c>
      <c r="J89" s="23" t="s">
        <v>35</v>
      </c>
      <c r="K89" s="61" t="str">
        <f t="shared" si="13"/>
        <v xml:space="preserve">  -  </v>
      </c>
      <c r="L89" s="61">
        <f t="shared" si="14"/>
        <v>0</v>
      </c>
      <c r="M89" s="61">
        <f t="shared" si="15"/>
        <v>0</v>
      </c>
      <c r="N89" s="61">
        <f t="shared" si="16"/>
        <v>0</v>
      </c>
      <c r="O89" s="61" t="str">
        <f t="shared" si="17"/>
        <v>w.o.</v>
      </c>
    </row>
    <row r="90" spans="3:15" hidden="1" outlineLevel="1" x14ac:dyDescent="0.25">
      <c r="C90" s="24">
        <v>87</v>
      </c>
      <c r="E90" s="20">
        <f t="shared" si="11"/>
        <v>0</v>
      </c>
      <c r="F90" s="20" t="str">
        <f t="shared" si="12"/>
        <v xml:space="preserve">  -  </v>
      </c>
      <c r="J90" s="23" t="s">
        <v>35</v>
      </c>
      <c r="K90" s="61" t="str">
        <f t="shared" si="13"/>
        <v xml:space="preserve">  -  </v>
      </c>
      <c r="L90" s="61">
        <f t="shared" si="14"/>
        <v>0</v>
      </c>
      <c r="M90" s="61">
        <f t="shared" si="15"/>
        <v>0</v>
      </c>
      <c r="N90" s="61">
        <f t="shared" si="16"/>
        <v>0</v>
      </c>
      <c r="O90" s="61" t="str">
        <f t="shared" si="17"/>
        <v>w.o.</v>
      </c>
    </row>
    <row r="91" spans="3:15" hidden="1" outlineLevel="1" x14ac:dyDescent="0.25">
      <c r="C91" s="24">
        <v>88</v>
      </c>
      <c r="E91" s="20">
        <f t="shared" si="11"/>
        <v>0</v>
      </c>
      <c r="F91" s="20" t="str">
        <f t="shared" si="12"/>
        <v xml:space="preserve">  -  </v>
      </c>
      <c r="J91" s="23" t="s">
        <v>35</v>
      </c>
      <c r="K91" s="61" t="str">
        <f t="shared" si="13"/>
        <v xml:space="preserve">  -  </v>
      </c>
      <c r="L91" s="61">
        <f t="shared" si="14"/>
        <v>0</v>
      </c>
      <c r="M91" s="61">
        <f t="shared" si="15"/>
        <v>0</v>
      </c>
      <c r="N91" s="61">
        <f t="shared" si="16"/>
        <v>0</v>
      </c>
      <c r="O91" s="61" t="str">
        <f t="shared" si="17"/>
        <v>w.o.</v>
      </c>
    </row>
    <row r="92" spans="3:15" hidden="1" outlineLevel="1" x14ac:dyDescent="0.25">
      <c r="C92" s="24">
        <v>89</v>
      </c>
      <c r="E92" s="20">
        <f t="shared" si="11"/>
        <v>0</v>
      </c>
      <c r="F92" s="20" t="str">
        <f t="shared" si="12"/>
        <v xml:space="preserve">  -  </v>
      </c>
      <c r="J92" s="23" t="s">
        <v>35</v>
      </c>
      <c r="K92" s="61" t="str">
        <f t="shared" si="13"/>
        <v xml:space="preserve">  -  </v>
      </c>
      <c r="L92" s="61">
        <f t="shared" si="14"/>
        <v>0</v>
      </c>
      <c r="M92" s="61">
        <f t="shared" si="15"/>
        <v>0</v>
      </c>
      <c r="N92" s="61">
        <f t="shared" si="16"/>
        <v>0</v>
      </c>
      <c r="O92" s="61" t="str">
        <f t="shared" si="17"/>
        <v>w.o.</v>
      </c>
    </row>
    <row r="93" spans="3:15" hidden="1" outlineLevel="1" x14ac:dyDescent="0.25">
      <c r="C93" s="24">
        <v>90</v>
      </c>
      <c r="E93" s="20">
        <f t="shared" si="11"/>
        <v>0</v>
      </c>
      <c r="F93" s="20" t="str">
        <f t="shared" si="12"/>
        <v xml:space="preserve">  -  </v>
      </c>
      <c r="J93" s="23" t="s">
        <v>35</v>
      </c>
      <c r="K93" s="61" t="str">
        <f t="shared" si="13"/>
        <v xml:space="preserve">  -  </v>
      </c>
      <c r="L93" s="61">
        <f t="shared" si="14"/>
        <v>0</v>
      </c>
      <c r="M93" s="61">
        <f t="shared" si="15"/>
        <v>0</v>
      </c>
      <c r="N93" s="61">
        <f t="shared" si="16"/>
        <v>0</v>
      </c>
      <c r="O93" s="61" t="str">
        <f t="shared" si="17"/>
        <v>w.o.</v>
      </c>
    </row>
    <row r="94" spans="3:15" hidden="1" outlineLevel="1" x14ac:dyDescent="0.25">
      <c r="C94" s="24">
        <v>91</v>
      </c>
      <c r="E94" s="20">
        <f t="shared" si="11"/>
        <v>0</v>
      </c>
      <c r="F94" s="20" t="str">
        <f t="shared" si="12"/>
        <v xml:space="preserve">  -  </v>
      </c>
      <c r="J94" s="23" t="s">
        <v>35</v>
      </c>
      <c r="K94" s="61" t="str">
        <f t="shared" si="13"/>
        <v xml:space="preserve">  -  </v>
      </c>
      <c r="L94" s="61">
        <f t="shared" si="14"/>
        <v>0</v>
      </c>
      <c r="M94" s="61">
        <f t="shared" si="15"/>
        <v>0</v>
      </c>
      <c r="N94" s="61">
        <f t="shared" si="16"/>
        <v>0</v>
      </c>
      <c r="O94" s="61" t="str">
        <f t="shared" si="17"/>
        <v>w.o.</v>
      </c>
    </row>
    <row r="95" spans="3:15" hidden="1" outlineLevel="1" x14ac:dyDescent="0.25">
      <c r="C95" s="24">
        <v>92</v>
      </c>
      <c r="E95" s="20">
        <f t="shared" si="11"/>
        <v>0</v>
      </c>
      <c r="F95" s="20" t="str">
        <f t="shared" si="12"/>
        <v xml:space="preserve">  -  </v>
      </c>
      <c r="J95" s="23" t="s">
        <v>35</v>
      </c>
      <c r="K95" s="61" t="str">
        <f t="shared" si="13"/>
        <v xml:space="preserve">  -  </v>
      </c>
      <c r="L95" s="61">
        <f t="shared" si="14"/>
        <v>0</v>
      </c>
      <c r="M95" s="61">
        <f t="shared" si="15"/>
        <v>0</v>
      </c>
      <c r="N95" s="61">
        <f t="shared" si="16"/>
        <v>0</v>
      </c>
      <c r="O95" s="61" t="str">
        <f t="shared" si="17"/>
        <v>w.o.</v>
      </c>
    </row>
    <row r="96" spans="3:15" hidden="1" outlineLevel="1" x14ac:dyDescent="0.25">
      <c r="C96" s="24">
        <v>93</v>
      </c>
      <c r="E96" s="20">
        <f t="shared" si="11"/>
        <v>0</v>
      </c>
      <c r="F96" s="20" t="str">
        <f t="shared" si="12"/>
        <v xml:space="preserve">  -  </v>
      </c>
      <c r="J96" s="23" t="s">
        <v>35</v>
      </c>
      <c r="K96" s="61" t="str">
        <f t="shared" si="13"/>
        <v xml:space="preserve">  -  </v>
      </c>
      <c r="L96" s="61">
        <f t="shared" si="14"/>
        <v>0</v>
      </c>
      <c r="M96" s="61">
        <f t="shared" si="15"/>
        <v>0</v>
      </c>
      <c r="N96" s="61">
        <f t="shared" si="16"/>
        <v>0</v>
      </c>
      <c r="O96" s="61" t="str">
        <f t="shared" si="17"/>
        <v>w.o.</v>
      </c>
    </row>
    <row r="97" spans="3:15" hidden="1" outlineLevel="1" x14ac:dyDescent="0.25">
      <c r="C97" s="24">
        <v>94</v>
      </c>
      <c r="E97" s="20">
        <f t="shared" si="11"/>
        <v>0</v>
      </c>
      <c r="F97" s="20" t="str">
        <f t="shared" si="12"/>
        <v xml:space="preserve">  -  </v>
      </c>
      <c r="J97" s="23" t="s">
        <v>35</v>
      </c>
      <c r="K97" s="61" t="str">
        <f t="shared" si="13"/>
        <v xml:space="preserve">  -  </v>
      </c>
      <c r="L97" s="61">
        <f t="shared" si="14"/>
        <v>0</v>
      </c>
      <c r="M97" s="61">
        <f t="shared" si="15"/>
        <v>0</v>
      </c>
      <c r="N97" s="61">
        <f t="shared" si="16"/>
        <v>0</v>
      </c>
      <c r="O97" s="61" t="str">
        <f t="shared" si="17"/>
        <v>w.o.</v>
      </c>
    </row>
    <row r="98" spans="3:15" hidden="1" outlineLevel="1" x14ac:dyDescent="0.25">
      <c r="C98" s="24">
        <v>95</v>
      </c>
      <c r="E98" s="20">
        <f t="shared" si="11"/>
        <v>0</v>
      </c>
      <c r="F98" s="20" t="str">
        <f t="shared" si="12"/>
        <v xml:space="preserve">  -  </v>
      </c>
      <c r="J98" s="23" t="s">
        <v>35</v>
      </c>
      <c r="K98" s="61" t="str">
        <f t="shared" si="13"/>
        <v xml:space="preserve">  -  </v>
      </c>
      <c r="L98" s="61">
        <f t="shared" si="14"/>
        <v>0</v>
      </c>
      <c r="M98" s="61">
        <f t="shared" si="15"/>
        <v>0</v>
      </c>
      <c r="N98" s="61">
        <f t="shared" si="16"/>
        <v>0</v>
      </c>
      <c r="O98" s="61" t="str">
        <f t="shared" si="17"/>
        <v>w.o.</v>
      </c>
    </row>
    <row r="99" spans="3:15" hidden="1" outlineLevel="1" x14ac:dyDescent="0.25">
      <c r="C99" s="24">
        <v>96</v>
      </c>
      <c r="E99" s="20">
        <f t="shared" si="11"/>
        <v>0</v>
      </c>
      <c r="F99" s="20" t="str">
        <f t="shared" si="12"/>
        <v xml:space="preserve">  -  </v>
      </c>
      <c r="J99" s="23" t="s">
        <v>35</v>
      </c>
      <c r="K99" s="61" t="str">
        <f t="shared" si="13"/>
        <v xml:space="preserve">  -  </v>
      </c>
      <c r="L99" s="61">
        <f t="shared" si="14"/>
        <v>0</v>
      </c>
      <c r="M99" s="61">
        <f t="shared" si="15"/>
        <v>0</v>
      </c>
      <c r="N99" s="61">
        <f t="shared" si="16"/>
        <v>0</v>
      </c>
      <c r="O99" s="61" t="str">
        <f t="shared" si="17"/>
        <v>w.o.</v>
      </c>
    </row>
    <row r="100" spans="3:15" hidden="1" outlineLevel="1" x14ac:dyDescent="0.25">
      <c r="C100" s="24">
        <v>97</v>
      </c>
      <c r="E100" s="20">
        <f t="shared" ref="E100:E131" si="18">VLOOKUP((C100),PaikNMV08paar,6)</f>
        <v>0</v>
      </c>
      <c r="F100" s="20" t="str">
        <f t="shared" ref="F100:F131" si="19">VLOOKUP((C100),PaikNMV08paar,2)&amp;" "&amp;VLOOKUP((C100),PaikNMV08paar,3)&amp;" - "&amp;VLOOKUP((C100),PaikNMV08paar,4)&amp;" "&amp;VLOOKUP((C100),PaikNMV08paar,5)</f>
        <v xml:space="preserve">  -  </v>
      </c>
      <c r="J100" s="23" t="s">
        <v>35</v>
      </c>
      <c r="K100" s="61" t="str">
        <f t="shared" si="13"/>
        <v xml:space="preserve">  -  </v>
      </c>
      <c r="L100" s="61">
        <f t="shared" si="14"/>
        <v>0</v>
      </c>
      <c r="M100" s="61">
        <f t="shared" si="15"/>
        <v>0</v>
      </c>
      <c r="N100" s="61">
        <f t="shared" si="16"/>
        <v>0</v>
      </c>
      <c r="O100" s="61" t="str">
        <f t="shared" si="17"/>
        <v>w.o.</v>
      </c>
    </row>
    <row r="101" spans="3:15" hidden="1" outlineLevel="1" x14ac:dyDescent="0.25">
      <c r="C101" s="24">
        <v>98</v>
      </c>
      <c r="E101" s="20">
        <f t="shared" si="18"/>
        <v>0</v>
      </c>
      <c r="F101" s="20" t="str">
        <f t="shared" si="19"/>
        <v xml:space="preserve">  -  </v>
      </c>
      <c r="J101" s="23" t="s">
        <v>35</v>
      </c>
      <c r="K101" s="61" t="str">
        <f t="shared" si="13"/>
        <v xml:space="preserve">  -  </v>
      </c>
      <c r="L101" s="61">
        <f t="shared" si="14"/>
        <v>0</v>
      </c>
      <c r="M101" s="61">
        <f t="shared" si="15"/>
        <v>0</v>
      </c>
      <c r="N101" s="61">
        <f t="shared" si="16"/>
        <v>0</v>
      </c>
      <c r="O101" s="61" t="str">
        <f t="shared" si="17"/>
        <v>w.o.</v>
      </c>
    </row>
    <row r="102" spans="3:15" hidden="1" outlineLevel="1" x14ac:dyDescent="0.25">
      <c r="C102" s="24">
        <v>99</v>
      </c>
      <c r="E102" s="20">
        <f t="shared" si="18"/>
        <v>0</v>
      </c>
      <c r="F102" s="20" t="str">
        <f t="shared" si="19"/>
        <v xml:space="preserve">  -  </v>
      </c>
      <c r="J102" s="23" t="s">
        <v>35</v>
      </c>
      <c r="K102" s="61" t="str">
        <f t="shared" si="13"/>
        <v xml:space="preserve">  -  </v>
      </c>
      <c r="L102" s="61">
        <f t="shared" si="14"/>
        <v>0</v>
      </c>
      <c r="M102" s="61">
        <f t="shared" si="15"/>
        <v>0</v>
      </c>
      <c r="N102" s="61">
        <f t="shared" si="16"/>
        <v>0</v>
      </c>
      <c r="O102" s="61" t="str">
        <f t="shared" si="17"/>
        <v>w.o.</v>
      </c>
    </row>
    <row r="103" spans="3:15" hidden="1" outlineLevel="1" x14ac:dyDescent="0.25">
      <c r="C103" s="24">
        <v>100</v>
      </c>
      <c r="E103" s="20">
        <f t="shared" si="18"/>
        <v>0</v>
      </c>
      <c r="F103" s="20" t="str">
        <f t="shared" si="19"/>
        <v xml:space="preserve">  -  </v>
      </c>
      <c r="J103" s="23" t="s">
        <v>35</v>
      </c>
      <c r="K103" s="61" t="str">
        <f t="shared" si="13"/>
        <v xml:space="preserve">  -  </v>
      </c>
      <c r="L103" s="61">
        <f t="shared" si="14"/>
        <v>0</v>
      </c>
      <c r="M103" s="61">
        <f t="shared" si="15"/>
        <v>0</v>
      </c>
      <c r="N103" s="61">
        <f t="shared" si="16"/>
        <v>0</v>
      </c>
      <c r="O103" s="61" t="str">
        <f t="shared" si="17"/>
        <v>w.o.</v>
      </c>
    </row>
    <row r="104" spans="3:15" hidden="1" outlineLevel="1" x14ac:dyDescent="0.25">
      <c r="C104" s="24">
        <v>101</v>
      </c>
      <c r="E104" s="20">
        <f t="shared" si="18"/>
        <v>0</v>
      </c>
      <c r="F104" s="20" t="str">
        <f t="shared" si="19"/>
        <v xml:space="preserve">  -  </v>
      </c>
      <c r="J104" s="23" t="s">
        <v>35</v>
      </c>
      <c r="K104" s="61" t="str">
        <f t="shared" si="13"/>
        <v xml:space="preserve">  -  </v>
      </c>
      <c r="L104" s="61">
        <f t="shared" si="14"/>
        <v>0</v>
      </c>
      <c r="M104" s="61">
        <f t="shared" si="15"/>
        <v>0</v>
      </c>
      <c r="N104" s="61">
        <f t="shared" si="16"/>
        <v>0</v>
      </c>
      <c r="O104" s="61" t="str">
        <f t="shared" si="17"/>
        <v>w.o.</v>
      </c>
    </row>
    <row r="105" spans="3:15" hidden="1" outlineLevel="1" x14ac:dyDescent="0.25">
      <c r="C105" s="24">
        <v>102</v>
      </c>
      <c r="E105" s="20">
        <f t="shared" si="18"/>
        <v>0</v>
      </c>
      <c r="F105" s="20" t="str">
        <f t="shared" si="19"/>
        <v xml:space="preserve">  -  </v>
      </c>
      <c r="J105" s="23" t="s">
        <v>35</v>
      </c>
      <c r="K105" s="61" t="str">
        <f t="shared" si="13"/>
        <v xml:space="preserve">  -  </v>
      </c>
      <c r="L105" s="61">
        <f t="shared" si="14"/>
        <v>0</v>
      </c>
      <c r="M105" s="61">
        <f t="shared" si="15"/>
        <v>0</v>
      </c>
      <c r="N105" s="61">
        <f t="shared" si="16"/>
        <v>0</v>
      </c>
      <c r="O105" s="61" t="str">
        <f t="shared" si="17"/>
        <v>w.o.</v>
      </c>
    </row>
    <row r="106" spans="3:15" hidden="1" outlineLevel="1" x14ac:dyDescent="0.25">
      <c r="C106" s="24">
        <v>103</v>
      </c>
      <c r="E106" s="20">
        <f t="shared" si="18"/>
        <v>0</v>
      </c>
      <c r="F106" s="20" t="str">
        <f t="shared" si="19"/>
        <v xml:space="preserve">  -  </v>
      </c>
      <c r="J106" s="23" t="s">
        <v>35</v>
      </c>
      <c r="K106" s="61" t="str">
        <f t="shared" si="13"/>
        <v xml:space="preserve">  -  </v>
      </c>
      <c r="L106" s="61">
        <f t="shared" si="14"/>
        <v>0</v>
      </c>
      <c r="M106" s="61">
        <f t="shared" si="15"/>
        <v>0</v>
      </c>
      <c r="N106" s="61">
        <f t="shared" si="16"/>
        <v>0</v>
      </c>
      <c r="O106" s="61" t="str">
        <f t="shared" si="17"/>
        <v>w.o.</v>
      </c>
    </row>
    <row r="107" spans="3:15" hidden="1" outlineLevel="1" x14ac:dyDescent="0.25">
      <c r="C107" s="24">
        <v>104</v>
      </c>
      <c r="E107" s="20">
        <f t="shared" si="18"/>
        <v>0</v>
      </c>
      <c r="F107" s="20" t="str">
        <f t="shared" si="19"/>
        <v xml:space="preserve">  -  </v>
      </c>
      <c r="J107" s="23" t="s">
        <v>35</v>
      </c>
      <c r="K107" s="61" t="str">
        <f t="shared" si="13"/>
        <v xml:space="preserve">  -  </v>
      </c>
      <c r="L107" s="61">
        <f t="shared" si="14"/>
        <v>0</v>
      </c>
      <c r="M107" s="61">
        <f t="shared" si="15"/>
        <v>0</v>
      </c>
      <c r="N107" s="61">
        <f t="shared" si="16"/>
        <v>0</v>
      </c>
      <c r="O107" s="61" t="str">
        <f t="shared" si="17"/>
        <v>w.o.</v>
      </c>
    </row>
    <row r="108" spans="3:15" hidden="1" outlineLevel="1" x14ac:dyDescent="0.25">
      <c r="C108" s="24">
        <v>105</v>
      </c>
      <c r="E108" s="20">
        <f t="shared" si="18"/>
        <v>0</v>
      </c>
      <c r="F108" s="20" t="str">
        <f t="shared" si="19"/>
        <v xml:space="preserve">  -  </v>
      </c>
      <c r="J108" s="23" t="s">
        <v>35</v>
      </c>
      <c r="K108" s="61" t="str">
        <f t="shared" si="13"/>
        <v xml:space="preserve">  -  </v>
      </c>
      <c r="L108" s="61">
        <f t="shared" si="14"/>
        <v>0</v>
      </c>
      <c r="M108" s="61">
        <f t="shared" si="15"/>
        <v>0</v>
      </c>
      <c r="N108" s="61">
        <f t="shared" si="16"/>
        <v>0</v>
      </c>
      <c r="O108" s="61" t="str">
        <f t="shared" si="17"/>
        <v>w.o.</v>
      </c>
    </row>
    <row r="109" spans="3:15" hidden="1" outlineLevel="1" x14ac:dyDescent="0.25">
      <c r="C109" s="24">
        <v>106</v>
      </c>
      <c r="E109" s="20">
        <f t="shared" si="18"/>
        <v>0</v>
      </c>
      <c r="F109" s="20" t="str">
        <f t="shared" si="19"/>
        <v xml:space="preserve">  -  </v>
      </c>
      <c r="J109" s="23" t="s">
        <v>35</v>
      </c>
      <c r="K109" s="61" t="str">
        <f t="shared" si="13"/>
        <v xml:space="preserve">  -  </v>
      </c>
      <c r="L109" s="61">
        <f t="shared" si="14"/>
        <v>0</v>
      </c>
      <c r="M109" s="61">
        <f t="shared" si="15"/>
        <v>0</v>
      </c>
      <c r="N109" s="61">
        <f t="shared" si="16"/>
        <v>0</v>
      </c>
      <c r="O109" s="61" t="str">
        <f t="shared" si="17"/>
        <v>w.o.</v>
      </c>
    </row>
    <row r="110" spans="3:15" hidden="1" outlineLevel="1" x14ac:dyDescent="0.25">
      <c r="C110" s="24">
        <v>107</v>
      </c>
      <c r="E110" s="20">
        <f t="shared" si="18"/>
        <v>0</v>
      </c>
      <c r="F110" s="20" t="str">
        <f t="shared" si="19"/>
        <v xml:space="preserve">  -  </v>
      </c>
      <c r="J110" s="23" t="s">
        <v>35</v>
      </c>
      <c r="K110" s="61" t="str">
        <f t="shared" si="13"/>
        <v xml:space="preserve">  -  </v>
      </c>
      <c r="L110" s="61">
        <f t="shared" si="14"/>
        <v>0</v>
      </c>
      <c r="M110" s="61">
        <f t="shared" si="15"/>
        <v>0</v>
      </c>
      <c r="N110" s="61">
        <f t="shared" si="16"/>
        <v>0</v>
      </c>
      <c r="O110" s="61" t="str">
        <f t="shared" si="17"/>
        <v>w.o.</v>
      </c>
    </row>
    <row r="111" spans="3:15" hidden="1" outlineLevel="1" x14ac:dyDescent="0.25">
      <c r="C111" s="24">
        <v>108</v>
      </c>
      <c r="E111" s="20">
        <f t="shared" si="18"/>
        <v>0</v>
      </c>
      <c r="F111" s="20" t="str">
        <f t="shared" si="19"/>
        <v xml:space="preserve">  -  </v>
      </c>
      <c r="J111" s="23" t="s">
        <v>35</v>
      </c>
      <c r="K111" s="61" t="str">
        <f t="shared" si="13"/>
        <v xml:space="preserve">  -  </v>
      </c>
      <c r="L111" s="61">
        <f t="shared" si="14"/>
        <v>0</v>
      </c>
      <c r="M111" s="61">
        <f t="shared" si="15"/>
        <v>0</v>
      </c>
      <c r="N111" s="61">
        <f t="shared" si="16"/>
        <v>0</v>
      </c>
      <c r="O111" s="61" t="str">
        <f t="shared" si="17"/>
        <v>w.o.</v>
      </c>
    </row>
    <row r="112" spans="3:15" hidden="1" outlineLevel="1" x14ac:dyDescent="0.25">
      <c r="C112" s="24">
        <v>109</v>
      </c>
      <c r="E112" s="20">
        <f t="shared" si="18"/>
        <v>0</v>
      </c>
      <c r="F112" s="20" t="str">
        <f t="shared" si="19"/>
        <v xml:space="preserve">  -  </v>
      </c>
      <c r="J112" s="23" t="s">
        <v>35</v>
      </c>
      <c r="K112" s="61" t="str">
        <f t="shared" si="13"/>
        <v xml:space="preserve">  -  </v>
      </c>
      <c r="L112" s="61">
        <f t="shared" si="14"/>
        <v>0</v>
      </c>
      <c r="M112" s="61">
        <f t="shared" si="15"/>
        <v>0</v>
      </c>
      <c r="N112" s="61">
        <f t="shared" si="16"/>
        <v>0</v>
      </c>
      <c r="O112" s="61" t="str">
        <f t="shared" si="17"/>
        <v>w.o.</v>
      </c>
    </row>
    <row r="113" spans="3:15" hidden="1" outlineLevel="1" x14ac:dyDescent="0.25">
      <c r="C113" s="24">
        <v>110</v>
      </c>
      <c r="E113" s="20">
        <f t="shared" si="18"/>
        <v>0</v>
      </c>
      <c r="F113" s="20" t="str">
        <f t="shared" si="19"/>
        <v xml:space="preserve">  -  </v>
      </c>
      <c r="J113" s="23" t="s">
        <v>35</v>
      </c>
      <c r="K113" s="61" t="str">
        <f t="shared" si="13"/>
        <v xml:space="preserve">  -  </v>
      </c>
      <c r="L113" s="61">
        <f t="shared" si="14"/>
        <v>0</v>
      </c>
      <c r="M113" s="61">
        <f t="shared" si="15"/>
        <v>0</v>
      </c>
      <c r="N113" s="61">
        <f t="shared" si="16"/>
        <v>0</v>
      </c>
      <c r="O113" s="61" t="str">
        <f t="shared" si="17"/>
        <v>w.o.</v>
      </c>
    </row>
    <row r="114" spans="3:15" hidden="1" outlineLevel="1" x14ac:dyDescent="0.25">
      <c r="C114" s="24">
        <v>111</v>
      </c>
      <c r="E114" s="20">
        <f t="shared" si="18"/>
        <v>0</v>
      </c>
      <c r="F114" s="20" t="str">
        <f t="shared" si="19"/>
        <v xml:space="preserve">  -  </v>
      </c>
      <c r="J114" s="23" t="s">
        <v>35</v>
      </c>
      <c r="K114" s="61" t="str">
        <f t="shared" si="13"/>
        <v xml:space="preserve">  -  </v>
      </c>
      <c r="L114" s="61">
        <f t="shared" si="14"/>
        <v>0</v>
      </c>
      <c r="M114" s="61">
        <f t="shared" si="15"/>
        <v>0</v>
      </c>
      <c r="N114" s="61">
        <f t="shared" si="16"/>
        <v>0</v>
      </c>
      <c r="O114" s="61" t="str">
        <f t="shared" si="17"/>
        <v>w.o.</v>
      </c>
    </row>
    <row r="115" spans="3:15" hidden="1" outlineLevel="1" x14ac:dyDescent="0.25">
      <c r="C115" s="24">
        <v>112</v>
      </c>
      <c r="E115" s="20">
        <f t="shared" si="18"/>
        <v>0</v>
      </c>
      <c r="F115" s="20" t="str">
        <f t="shared" si="19"/>
        <v xml:space="preserve">  -  </v>
      </c>
      <c r="J115" s="23" t="s">
        <v>35</v>
      </c>
      <c r="K115" s="61" t="str">
        <f t="shared" si="13"/>
        <v xml:space="preserve">  -  </v>
      </c>
      <c r="L115" s="61">
        <f t="shared" si="14"/>
        <v>0</v>
      </c>
      <c r="M115" s="61">
        <f t="shared" si="15"/>
        <v>0</v>
      </c>
      <c r="N115" s="61">
        <f t="shared" si="16"/>
        <v>0</v>
      </c>
      <c r="O115" s="61" t="str">
        <f t="shared" si="17"/>
        <v>w.o.</v>
      </c>
    </row>
    <row r="116" spans="3:15" hidden="1" outlineLevel="1" x14ac:dyDescent="0.25">
      <c r="C116" s="24">
        <v>113</v>
      </c>
      <c r="E116" s="20">
        <f t="shared" si="18"/>
        <v>0</v>
      </c>
      <c r="F116" s="20" t="str">
        <f t="shared" si="19"/>
        <v xml:space="preserve">  -  </v>
      </c>
      <c r="J116" s="23" t="s">
        <v>35</v>
      </c>
      <c r="K116" s="61" t="str">
        <f t="shared" si="13"/>
        <v xml:space="preserve">  -  </v>
      </c>
      <c r="L116" s="61">
        <f t="shared" si="14"/>
        <v>0</v>
      </c>
      <c r="M116" s="61">
        <f t="shared" si="15"/>
        <v>0</v>
      </c>
      <c r="N116" s="61">
        <f t="shared" si="16"/>
        <v>0</v>
      </c>
      <c r="O116" s="61" t="str">
        <f t="shared" si="17"/>
        <v>w.o.</v>
      </c>
    </row>
    <row r="117" spans="3:15" hidden="1" outlineLevel="1" x14ac:dyDescent="0.25">
      <c r="C117" s="24">
        <v>114</v>
      </c>
      <c r="E117" s="20">
        <f t="shared" si="18"/>
        <v>0</v>
      </c>
      <c r="F117" s="20" t="str">
        <f t="shared" si="19"/>
        <v xml:space="preserve">  -  </v>
      </c>
      <c r="J117" s="23" t="s">
        <v>35</v>
      </c>
      <c r="K117" s="61" t="str">
        <f t="shared" si="13"/>
        <v xml:space="preserve">  -  </v>
      </c>
      <c r="L117" s="61">
        <f t="shared" si="14"/>
        <v>0</v>
      </c>
      <c r="M117" s="61">
        <f t="shared" si="15"/>
        <v>0</v>
      </c>
      <c r="N117" s="61">
        <f t="shared" si="16"/>
        <v>0</v>
      </c>
      <c r="O117" s="61" t="str">
        <f t="shared" si="17"/>
        <v>w.o.</v>
      </c>
    </row>
    <row r="118" spans="3:15" hidden="1" outlineLevel="1" x14ac:dyDescent="0.25">
      <c r="C118" s="24">
        <v>115</v>
      </c>
      <c r="E118" s="20">
        <f t="shared" si="18"/>
        <v>0</v>
      </c>
      <c r="F118" s="20" t="str">
        <f t="shared" si="19"/>
        <v xml:space="preserve">  -  </v>
      </c>
      <c r="J118" s="23" t="s">
        <v>35</v>
      </c>
      <c r="K118" s="61" t="str">
        <f t="shared" si="13"/>
        <v xml:space="preserve">  -  </v>
      </c>
      <c r="L118" s="61">
        <f t="shared" si="14"/>
        <v>0</v>
      </c>
      <c r="M118" s="61">
        <f t="shared" si="15"/>
        <v>0</v>
      </c>
      <c r="N118" s="61">
        <f t="shared" si="16"/>
        <v>0</v>
      </c>
      <c r="O118" s="61" t="str">
        <f t="shared" si="17"/>
        <v>w.o.</v>
      </c>
    </row>
    <row r="119" spans="3:15" hidden="1" outlineLevel="1" x14ac:dyDescent="0.25">
      <c r="C119" s="24">
        <v>116</v>
      </c>
      <c r="E119" s="20">
        <f t="shared" si="18"/>
        <v>0</v>
      </c>
      <c r="F119" s="20" t="str">
        <f t="shared" si="19"/>
        <v xml:space="preserve">  -  </v>
      </c>
      <c r="J119" s="23" t="s">
        <v>35</v>
      </c>
      <c r="K119" s="61" t="str">
        <f t="shared" si="13"/>
        <v xml:space="preserve">  -  </v>
      </c>
      <c r="L119" s="61">
        <f t="shared" si="14"/>
        <v>0</v>
      </c>
      <c r="M119" s="61">
        <f t="shared" si="15"/>
        <v>0</v>
      </c>
      <c r="N119" s="61">
        <f t="shared" si="16"/>
        <v>0</v>
      </c>
      <c r="O119" s="61" t="str">
        <f t="shared" si="17"/>
        <v>w.o.</v>
      </c>
    </row>
    <row r="120" spans="3:15" hidden="1" outlineLevel="1" x14ac:dyDescent="0.25">
      <c r="C120" s="24">
        <v>117</v>
      </c>
      <c r="E120" s="20">
        <f t="shared" si="18"/>
        <v>0</v>
      </c>
      <c r="F120" s="20" t="str">
        <f t="shared" si="19"/>
        <v xml:space="preserve">  -  </v>
      </c>
      <c r="J120" s="23" t="s">
        <v>35</v>
      </c>
      <c r="K120" s="61" t="str">
        <f t="shared" si="13"/>
        <v xml:space="preserve">  -  </v>
      </c>
      <c r="L120" s="61">
        <f t="shared" si="14"/>
        <v>0</v>
      </c>
      <c r="M120" s="61">
        <f t="shared" si="15"/>
        <v>0</v>
      </c>
      <c r="N120" s="61">
        <f t="shared" si="16"/>
        <v>0</v>
      </c>
      <c r="O120" s="61" t="str">
        <f t="shared" si="17"/>
        <v>w.o.</v>
      </c>
    </row>
    <row r="121" spans="3:15" hidden="1" outlineLevel="1" x14ac:dyDescent="0.25">
      <c r="C121" s="24">
        <v>118</v>
      </c>
      <c r="E121" s="20">
        <f t="shared" si="18"/>
        <v>0</v>
      </c>
      <c r="F121" s="20" t="str">
        <f t="shared" si="19"/>
        <v xml:space="preserve">  -  </v>
      </c>
      <c r="J121" s="23" t="s">
        <v>35</v>
      </c>
      <c r="K121" s="61" t="str">
        <f t="shared" si="13"/>
        <v xml:space="preserve">  -  </v>
      </c>
      <c r="L121" s="61">
        <f t="shared" si="14"/>
        <v>0</v>
      </c>
      <c r="M121" s="61">
        <f t="shared" si="15"/>
        <v>0</v>
      </c>
      <c r="N121" s="61">
        <f t="shared" si="16"/>
        <v>0</v>
      </c>
      <c r="O121" s="61" t="str">
        <f t="shared" si="17"/>
        <v>w.o.</v>
      </c>
    </row>
    <row r="122" spans="3:15" hidden="1" outlineLevel="1" x14ac:dyDescent="0.25">
      <c r="C122" s="24">
        <v>119</v>
      </c>
      <c r="E122" s="20">
        <f t="shared" si="18"/>
        <v>0</v>
      </c>
      <c r="F122" s="20" t="str">
        <f t="shared" si="19"/>
        <v xml:space="preserve">  -  </v>
      </c>
      <c r="J122" s="23" t="s">
        <v>35</v>
      </c>
      <c r="K122" s="61" t="str">
        <f t="shared" si="13"/>
        <v xml:space="preserve">  -  </v>
      </c>
      <c r="L122" s="61">
        <f t="shared" si="14"/>
        <v>0</v>
      </c>
      <c r="M122" s="61">
        <f t="shared" si="15"/>
        <v>0</v>
      </c>
      <c r="N122" s="61">
        <f t="shared" si="16"/>
        <v>0</v>
      </c>
      <c r="O122" s="61" t="str">
        <f t="shared" si="17"/>
        <v>w.o.</v>
      </c>
    </row>
    <row r="123" spans="3:15" hidden="1" outlineLevel="1" x14ac:dyDescent="0.25">
      <c r="C123" s="24">
        <v>120</v>
      </c>
      <c r="E123" s="20">
        <f t="shared" si="18"/>
        <v>0</v>
      </c>
      <c r="F123" s="20" t="str">
        <f t="shared" si="19"/>
        <v xml:space="preserve">  -  </v>
      </c>
      <c r="J123" s="23" t="s">
        <v>35</v>
      </c>
      <c r="K123" s="61" t="str">
        <f t="shared" si="13"/>
        <v xml:space="preserve">  -  </v>
      </c>
      <c r="L123" s="61">
        <f t="shared" si="14"/>
        <v>0</v>
      </c>
      <c r="M123" s="61">
        <f t="shared" si="15"/>
        <v>0</v>
      </c>
      <c r="N123" s="61">
        <f t="shared" si="16"/>
        <v>0</v>
      </c>
      <c r="O123" s="61" t="str">
        <f t="shared" si="17"/>
        <v>w.o.</v>
      </c>
    </row>
    <row r="124" spans="3:15" hidden="1" outlineLevel="1" x14ac:dyDescent="0.25">
      <c r="C124" s="24">
        <v>121</v>
      </c>
      <c r="E124" s="20">
        <f t="shared" si="18"/>
        <v>0</v>
      </c>
      <c r="F124" s="20" t="str">
        <f t="shared" si="19"/>
        <v xml:space="preserve"> SP32 -  </v>
      </c>
      <c r="J124" s="23" t="s">
        <v>35</v>
      </c>
      <c r="K124" s="61" t="str">
        <f t="shared" si="13"/>
        <v xml:space="preserve"> SP32 -  </v>
      </c>
      <c r="L124" s="61">
        <f t="shared" si="14"/>
        <v>0</v>
      </c>
      <c r="M124" s="61">
        <f t="shared" si="15"/>
        <v>0</v>
      </c>
      <c r="N124" s="61">
        <f t="shared" si="16"/>
        <v>0</v>
      </c>
      <c r="O124" s="61" t="str">
        <f t="shared" si="17"/>
        <v>w.o.</v>
      </c>
    </row>
    <row r="125" spans="3:15" hidden="1" outlineLevel="1" x14ac:dyDescent="0.25">
      <c r="C125" s="24">
        <v>122</v>
      </c>
      <c r="E125" s="20">
        <f t="shared" si="18"/>
        <v>0</v>
      </c>
      <c r="F125" s="20" t="str">
        <f t="shared" si="19"/>
        <v xml:space="preserve">  -  </v>
      </c>
      <c r="J125" s="23" t="s">
        <v>35</v>
      </c>
      <c r="K125" s="61" t="str">
        <f t="shared" si="13"/>
        <v xml:space="preserve">  -  </v>
      </c>
      <c r="L125" s="61">
        <f t="shared" si="14"/>
        <v>0</v>
      </c>
      <c r="M125" s="61">
        <f t="shared" si="15"/>
        <v>0</v>
      </c>
      <c r="N125" s="61">
        <f t="shared" si="16"/>
        <v>0</v>
      </c>
      <c r="O125" s="61" t="str">
        <f t="shared" si="17"/>
        <v>w.o.</v>
      </c>
    </row>
    <row r="126" spans="3:15" hidden="1" outlineLevel="1" x14ac:dyDescent="0.25">
      <c r="C126" s="24">
        <v>123</v>
      </c>
      <c r="E126" s="20">
        <f t="shared" si="18"/>
        <v>0</v>
      </c>
      <c r="F126" s="20" t="str">
        <f t="shared" si="19"/>
        <v xml:space="preserve">  -  </v>
      </c>
      <c r="J126" s="23" t="s">
        <v>35</v>
      </c>
      <c r="K126" s="61" t="str">
        <f t="shared" si="13"/>
        <v xml:space="preserve">  -  </v>
      </c>
      <c r="L126" s="61">
        <f t="shared" si="14"/>
        <v>0</v>
      </c>
      <c r="M126" s="61">
        <f t="shared" si="15"/>
        <v>0</v>
      </c>
      <c r="N126" s="61">
        <f t="shared" si="16"/>
        <v>0</v>
      </c>
      <c r="O126" s="61" t="str">
        <f t="shared" si="17"/>
        <v>w.o.</v>
      </c>
    </row>
    <row r="127" spans="3:15" hidden="1" outlineLevel="1" x14ac:dyDescent="0.25">
      <c r="C127" s="24">
        <v>124</v>
      </c>
      <c r="E127" s="20">
        <f t="shared" si="18"/>
        <v>0</v>
      </c>
      <c r="F127" s="20" t="str">
        <f t="shared" si="19"/>
        <v xml:space="preserve">  -  </v>
      </c>
      <c r="J127" s="23" t="s">
        <v>35</v>
      </c>
      <c r="K127" s="61" t="str">
        <f t="shared" si="13"/>
        <v xml:space="preserve">  -  </v>
      </c>
      <c r="L127" s="61">
        <f t="shared" si="14"/>
        <v>0</v>
      </c>
      <c r="M127" s="61">
        <f t="shared" si="15"/>
        <v>0</v>
      </c>
      <c r="N127" s="61">
        <f t="shared" si="16"/>
        <v>0</v>
      </c>
      <c r="O127" s="61" t="str">
        <f t="shared" si="17"/>
        <v>w.o.</v>
      </c>
    </row>
    <row r="128" spans="3:15" hidden="1" outlineLevel="1" x14ac:dyDescent="0.25">
      <c r="C128" s="24">
        <v>125</v>
      </c>
      <c r="E128" s="20">
        <f t="shared" si="18"/>
        <v>0</v>
      </c>
      <c r="F128" s="20" t="str">
        <f t="shared" si="19"/>
        <v xml:space="preserve">  -  </v>
      </c>
      <c r="J128" s="23" t="s">
        <v>35</v>
      </c>
      <c r="K128" s="61" t="str">
        <f t="shared" si="13"/>
        <v xml:space="preserve">  -  </v>
      </c>
      <c r="L128" s="61">
        <f t="shared" si="14"/>
        <v>0</v>
      </c>
      <c r="M128" s="61">
        <f t="shared" si="15"/>
        <v>0</v>
      </c>
      <c r="N128" s="61">
        <f t="shared" si="16"/>
        <v>0</v>
      </c>
      <c r="O128" s="61" t="str">
        <f t="shared" si="17"/>
        <v>w.o.</v>
      </c>
    </row>
    <row r="129" spans="3:15" hidden="1" outlineLevel="1" x14ac:dyDescent="0.25">
      <c r="C129" s="24">
        <v>126</v>
      </c>
      <c r="E129" s="20">
        <f t="shared" si="18"/>
        <v>0</v>
      </c>
      <c r="F129" s="20" t="str">
        <f t="shared" si="19"/>
        <v xml:space="preserve">  -  </v>
      </c>
      <c r="J129" s="23" t="s">
        <v>35</v>
      </c>
      <c r="K129" s="61" t="str">
        <f t="shared" si="13"/>
        <v xml:space="preserve">  -  </v>
      </c>
      <c r="L129" s="61">
        <f t="shared" si="14"/>
        <v>0</v>
      </c>
      <c r="M129" s="61">
        <f t="shared" si="15"/>
        <v>0</v>
      </c>
      <c r="N129" s="61">
        <f t="shared" si="16"/>
        <v>0</v>
      </c>
      <c r="O129" s="61" t="str">
        <f t="shared" si="17"/>
        <v>w.o.</v>
      </c>
    </row>
    <row r="130" spans="3:15" hidden="1" outlineLevel="1" x14ac:dyDescent="0.25">
      <c r="C130" s="24">
        <v>127</v>
      </c>
      <c r="E130" s="20">
        <f t="shared" si="18"/>
        <v>0</v>
      </c>
      <c r="F130" s="20" t="str">
        <f t="shared" si="19"/>
        <v xml:space="preserve">  -  </v>
      </c>
      <c r="J130" s="23" t="s">
        <v>35</v>
      </c>
      <c r="K130" s="61" t="str">
        <f t="shared" si="13"/>
        <v xml:space="preserve">  -  </v>
      </c>
      <c r="L130" s="61">
        <f t="shared" si="14"/>
        <v>0</v>
      </c>
      <c r="M130" s="61">
        <f t="shared" si="15"/>
        <v>0</v>
      </c>
      <c r="N130" s="61">
        <f t="shared" si="16"/>
        <v>0</v>
      </c>
      <c r="O130" s="61" t="str">
        <f t="shared" si="17"/>
        <v>w.o.</v>
      </c>
    </row>
    <row r="131" spans="3:15" hidden="1" outlineLevel="1" x14ac:dyDescent="0.25">
      <c r="C131" s="24">
        <v>128</v>
      </c>
      <c r="E131" s="20">
        <f t="shared" si="18"/>
        <v>0</v>
      </c>
      <c r="F131" s="20" t="str">
        <f t="shared" si="19"/>
        <v xml:space="preserve">  -  </v>
      </c>
      <c r="J131" s="23" t="s">
        <v>35</v>
      </c>
      <c r="K131" s="61" t="str">
        <f t="shared" si="13"/>
        <v xml:space="preserve">  -  </v>
      </c>
      <c r="L131" s="61">
        <f t="shared" si="14"/>
        <v>0</v>
      </c>
      <c r="M131" s="61">
        <f t="shared" si="15"/>
        <v>0</v>
      </c>
      <c r="N131" s="61">
        <f t="shared" si="16"/>
        <v>0</v>
      </c>
      <c r="O131" s="61" t="str">
        <f t="shared" si="17"/>
        <v>w.o.</v>
      </c>
    </row>
    <row r="132" spans="3:15" hidden="1" outlineLevel="1" x14ac:dyDescent="0.25">
      <c r="C132" s="24">
        <v>129</v>
      </c>
      <c r="E132" s="20">
        <f t="shared" ref="E132:E163" si="20">VLOOKUP((C132),PaikNMV08paar,6)</f>
        <v>0</v>
      </c>
      <c r="F132" s="20" t="str">
        <f t="shared" ref="F132:F163" si="21">VLOOKUP((C132),PaikNMV08paar,2)&amp;" "&amp;VLOOKUP((C132),PaikNMV08paar,3)&amp;" - "&amp;VLOOKUP((C132),PaikNMV08paar,4)&amp;" "&amp;VLOOKUP((C132),PaikNMV08paar,5)</f>
        <v xml:space="preserve">  -  </v>
      </c>
      <c r="J132" s="23" t="s">
        <v>35</v>
      </c>
      <c r="K132" s="61" t="str">
        <f t="shared" si="13"/>
        <v xml:space="preserve">  -  </v>
      </c>
      <c r="L132" s="61">
        <f t="shared" si="14"/>
        <v>0</v>
      </c>
      <c r="M132" s="61">
        <f t="shared" si="15"/>
        <v>0</v>
      </c>
      <c r="N132" s="61">
        <f t="shared" si="16"/>
        <v>0</v>
      </c>
      <c r="O132" s="61" t="str">
        <f t="shared" si="17"/>
        <v>w.o.</v>
      </c>
    </row>
    <row r="133" spans="3:15" hidden="1" outlineLevel="1" x14ac:dyDescent="0.25">
      <c r="C133" s="24">
        <v>130</v>
      </c>
      <c r="E133" s="20">
        <f t="shared" si="20"/>
        <v>0</v>
      </c>
      <c r="F133" s="20" t="str">
        <f t="shared" si="21"/>
        <v xml:space="preserve">  -  </v>
      </c>
      <c r="J133" s="23" t="s">
        <v>35</v>
      </c>
      <c r="K133" s="61" t="str">
        <f t="shared" ref="K133:K196" si="22">IF(ISBLANK(J133),"",IF(VALUE(LEFT(J133))&gt;VALUE(RIGHT(J133)),F133,I133))</f>
        <v xml:space="preserve">  -  </v>
      </c>
      <c r="L133" s="61">
        <f t="shared" ref="L133:L196" si="23">IF(ISBLANK(J133),"",IF(VALUE(LEFT(J133))&lt;VALUE(RIGHT(J133)),F133,I133))</f>
        <v>0</v>
      </c>
      <c r="M133" s="61">
        <f t="shared" ref="M133:M196" si="24">IF(ISBLANK(J133),"",IF(VALUE(LEFT(J133))&gt;VALUE(RIGHT(J133)),E133,H133))</f>
        <v>0</v>
      </c>
      <c r="N133" s="61">
        <f t="shared" ref="N133:N196" si="25">IF(ISBLANK(J133),"",IF(VALUE(LEFT(J133))&lt;VALUE(RIGHT(J133)),E133,H133))</f>
        <v>0</v>
      </c>
      <c r="O133" s="61" t="str">
        <f t="shared" ref="O133:O196" si="26">IF(ISBLANK(J133),"",IF(OR(LEFT(J133)="9",RIGHT(J133)="9"),"w.o.",IF(VALUE(LEFT(J133))&gt;VALUE(RIGHT(J133)),LEFT(J133)&amp;":"&amp;RIGHT(J133),RIGHT(J133)&amp;":"&amp;LEFT(J133))))</f>
        <v>w.o.</v>
      </c>
    </row>
    <row r="134" spans="3:15" hidden="1" outlineLevel="1" x14ac:dyDescent="0.25">
      <c r="C134" s="24">
        <v>131</v>
      </c>
      <c r="E134" s="20">
        <f t="shared" si="20"/>
        <v>0</v>
      </c>
      <c r="F134" s="20" t="str">
        <f t="shared" si="21"/>
        <v xml:space="preserve">  -  </v>
      </c>
      <c r="J134" s="23" t="s">
        <v>35</v>
      </c>
      <c r="K134" s="61" t="str">
        <f t="shared" si="22"/>
        <v xml:space="preserve">  -  </v>
      </c>
      <c r="L134" s="61">
        <f t="shared" si="23"/>
        <v>0</v>
      </c>
      <c r="M134" s="61">
        <f t="shared" si="24"/>
        <v>0</v>
      </c>
      <c r="N134" s="61">
        <f t="shared" si="25"/>
        <v>0</v>
      </c>
      <c r="O134" s="61" t="str">
        <f t="shared" si="26"/>
        <v>w.o.</v>
      </c>
    </row>
    <row r="135" spans="3:15" hidden="1" outlineLevel="1" x14ac:dyDescent="0.25">
      <c r="C135" s="24">
        <v>132</v>
      </c>
      <c r="E135" s="20">
        <f t="shared" si="20"/>
        <v>0</v>
      </c>
      <c r="F135" s="20" t="str">
        <f t="shared" si="21"/>
        <v xml:space="preserve">  -  </v>
      </c>
      <c r="J135" s="23" t="s">
        <v>35</v>
      </c>
      <c r="K135" s="61" t="str">
        <f t="shared" si="22"/>
        <v xml:space="preserve">  -  </v>
      </c>
      <c r="L135" s="61">
        <f t="shared" si="23"/>
        <v>0</v>
      </c>
      <c r="M135" s="61">
        <f t="shared" si="24"/>
        <v>0</v>
      </c>
      <c r="N135" s="61">
        <f t="shared" si="25"/>
        <v>0</v>
      </c>
      <c r="O135" s="61" t="str">
        <f t="shared" si="26"/>
        <v>w.o.</v>
      </c>
    </row>
    <row r="136" spans="3:15" hidden="1" outlineLevel="1" x14ac:dyDescent="0.25">
      <c r="C136" s="24">
        <v>133</v>
      </c>
      <c r="E136" s="20">
        <f t="shared" si="20"/>
        <v>0</v>
      </c>
      <c r="F136" s="20" t="str">
        <f t="shared" si="21"/>
        <v xml:space="preserve">  -  </v>
      </c>
      <c r="J136" s="23" t="s">
        <v>35</v>
      </c>
      <c r="K136" s="61" t="str">
        <f t="shared" si="22"/>
        <v xml:space="preserve">  -  </v>
      </c>
      <c r="L136" s="61">
        <f t="shared" si="23"/>
        <v>0</v>
      </c>
      <c r="M136" s="61">
        <f t="shared" si="24"/>
        <v>0</v>
      </c>
      <c r="N136" s="61">
        <f t="shared" si="25"/>
        <v>0</v>
      </c>
      <c r="O136" s="61" t="str">
        <f t="shared" si="26"/>
        <v>w.o.</v>
      </c>
    </row>
    <row r="137" spans="3:15" hidden="1" outlineLevel="1" x14ac:dyDescent="0.25">
      <c r="C137" s="24">
        <v>134</v>
      </c>
      <c r="E137" s="20">
        <f t="shared" si="20"/>
        <v>0</v>
      </c>
      <c r="F137" s="20" t="str">
        <f t="shared" si="21"/>
        <v xml:space="preserve">  -  </v>
      </c>
      <c r="J137" s="23" t="s">
        <v>35</v>
      </c>
      <c r="K137" s="61" t="str">
        <f t="shared" si="22"/>
        <v xml:space="preserve">  -  </v>
      </c>
      <c r="L137" s="61">
        <f t="shared" si="23"/>
        <v>0</v>
      </c>
      <c r="M137" s="61">
        <f t="shared" si="24"/>
        <v>0</v>
      </c>
      <c r="N137" s="61">
        <f t="shared" si="25"/>
        <v>0</v>
      </c>
      <c r="O137" s="61" t="str">
        <f t="shared" si="26"/>
        <v>w.o.</v>
      </c>
    </row>
    <row r="138" spans="3:15" hidden="1" outlineLevel="1" x14ac:dyDescent="0.25">
      <c r="C138" s="24">
        <v>135</v>
      </c>
      <c r="E138" s="20">
        <f t="shared" si="20"/>
        <v>0</v>
      </c>
      <c r="F138" s="20" t="str">
        <f t="shared" si="21"/>
        <v xml:space="preserve">  -  </v>
      </c>
      <c r="J138" s="23" t="s">
        <v>35</v>
      </c>
      <c r="K138" s="61" t="str">
        <f t="shared" si="22"/>
        <v xml:space="preserve">  -  </v>
      </c>
      <c r="L138" s="61">
        <f t="shared" si="23"/>
        <v>0</v>
      </c>
      <c r="M138" s="61">
        <f t="shared" si="24"/>
        <v>0</v>
      </c>
      <c r="N138" s="61">
        <f t="shared" si="25"/>
        <v>0</v>
      </c>
      <c r="O138" s="61" t="str">
        <f t="shared" si="26"/>
        <v>w.o.</v>
      </c>
    </row>
    <row r="139" spans="3:15" hidden="1" outlineLevel="1" x14ac:dyDescent="0.25">
      <c r="C139" s="24">
        <v>136</v>
      </c>
      <c r="E139" s="20">
        <f t="shared" si="20"/>
        <v>0</v>
      </c>
      <c r="F139" s="20" t="str">
        <f t="shared" si="21"/>
        <v xml:space="preserve">  -  </v>
      </c>
      <c r="J139" s="23" t="s">
        <v>35</v>
      </c>
      <c r="K139" s="61" t="str">
        <f t="shared" si="22"/>
        <v xml:space="preserve">  -  </v>
      </c>
      <c r="L139" s="61">
        <f t="shared" si="23"/>
        <v>0</v>
      </c>
      <c r="M139" s="61">
        <f t="shared" si="24"/>
        <v>0</v>
      </c>
      <c r="N139" s="61">
        <f t="shared" si="25"/>
        <v>0</v>
      </c>
      <c r="O139" s="61" t="str">
        <f t="shared" si="26"/>
        <v>w.o.</v>
      </c>
    </row>
    <row r="140" spans="3:15" hidden="1" outlineLevel="1" x14ac:dyDescent="0.25">
      <c r="C140" s="24">
        <v>137</v>
      </c>
      <c r="E140" s="20">
        <f t="shared" si="20"/>
        <v>0</v>
      </c>
      <c r="F140" s="20" t="str">
        <f t="shared" si="21"/>
        <v xml:space="preserve">  -  </v>
      </c>
      <c r="J140" s="23" t="s">
        <v>35</v>
      </c>
      <c r="K140" s="61" t="str">
        <f t="shared" si="22"/>
        <v xml:space="preserve">  -  </v>
      </c>
      <c r="L140" s="61">
        <f t="shared" si="23"/>
        <v>0</v>
      </c>
      <c r="M140" s="61">
        <f t="shared" si="24"/>
        <v>0</v>
      </c>
      <c r="N140" s="61">
        <f t="shared" si="25"/>
        <v>0</v>
      </c>
      <c r="O140" s="61" t="str">
        <f t="shared" si="26"/>
        <v>w.o.</v>
      </c>
    </row>
    <row r="141" spans="3:15" hidden="1" outlineLevel="1" x14ac:dyDescent="0.25">
      <c r="C141" s="24">
        <v>138</v>
      </c>
      <c r="E141" s="20">
        <f t="shared" si="20"/>
        <v>0</v>
      </c>
      <c r="F141" s="20" t="str">
        <f t="shared" si="21"/>
        <v xml:space="preserve">  -  </v>
      </c>
      <c r="J141" s="23" t="s">
        <v>35</v>
      </c>
      <c r="K141" s="61" t="str">
        <f t="shared" si="22"/>
        <v xml:space="preserve">  -  </v>
      </c>
      <c r="L141" s="61">
        <f t="shared" si="23"/>
        <v>0</v>
      </c>
      <c r="M141" s="61">
        <f t="shared" si="24"/>
        <v>0</v>
      </c>
      <c r="N141" s="61">
        <f t="shared" si="25"/>
        <v>0</v>
      </c>
      <c r="O141" s="61" t="str">
        <f t="shared" si="26"/>
        <v>w.o.</v>
      </c>
    </row>
    <row r="142" spans="3:15" hidden="1" outlineLevel="1" x14ac:dyDescent="0.25">
      <c r="C142" s="24">
        <v>139</v>
      </c>
      <c r="E142" s="20">
        <f t="shared" si="20"/>
        <v>0</v>
      </c>
      <c r="F142" s="20" t="str">
        <f t="shared" si="21"/>
        <v xml:space="preserve">  -  </v>
      </c>
      <c r="J142" s="23" t="s">
        <v>35</v>
      </c>
      <c r="K142" s="61" t="str">
        <f t="shared" si="22"/>
        <v xml:space="preserve">  -  </v>
      </c>
      <c r="L142" s="61">
        <f t="shared" si="23"/>
        <v>0</v>
      </c>
      <c r="M142" s="61">
        <f t="shared" si="24"/>
        <v>0</v>
      </c>
      <c r="N142" s="61">
        <f t="shared" si="25"/>
        <v>0</v>
      </c>
      <c r="O142" s="61" t="str">
        <f t="shared" si="26"/>
        <v>w.o.</v>
      </c>
    </row>
    <row r="143" spans="3:15" hidden="1" outlineLevel="1" x14ac:dyDescent="0.25">
      <c r="C143" s="24">
        <v>140</v>
      </c>
      <c r="E143" s="20">
        <f t="shared" si="20"/>
        <v>0</v>
      </c>
      <c r="F143" s="20" t="str">
        <f t="shared" si="21"/>
        <v xml:space="preserve">  -  </v>
      </c>
      <c r="J143" s="23" t="s">
        <v>35</v>
      </c>
      <c r="K143" s="61" t="str">
        <f t="shared" si="22"/>
        <v xml:space="preserve">  -  </v>
      </c>
      <c r="L143" s="61">
        <f t="shared" si="23"/>
        <v>0</v>
      </c>
      <c r="M143" s="61">
        <f t="shared" si="24"/>
        <v>0</v>
      </c>
      <c r="N143" s="61">
        <f t="shared" si="25"/>
        <v>0</v>
      </c>
      <c r="O143" s="61" t="str">
        <f t="shared" si="26"/>
        <v>w.o.</v>
      </c>
    </row>
    <row r="144" spans="3:15" hidden="1" outlineLevel="1" x14ac:dyDescent="0.25">
      <c r="C144" s="24">
        <v>141</v>
      </c>
      <c r="E144" s="20">
        <f t="shared" si="20"/>
        <v>0</v>
      </c>
      <c r="F144" s="20" t="str">
        <f t="shared" si="21"/>
        <v xml:space="preserve">  -  </v>
      </c>
      <c r="J144" s="23" t="s">
        <v>35</v>
      </c>
      <c r="K144" s="61" t="str">
        <f t="shared" si="22"/>
        <v xml:space="preserve">  -  </v>
      </c>
      <c r="L144" s="61">
        <f t="shared" si="23"/>
        <v>0</v>
      </c>
      <c r="M144" s="61">
        <f t="shared" si="24"/>
        <v>0</v>
      </c>
      <c r="N144" s="61">
        <f t="shared" si="25"/>
        <v>0</v>
      </c>
      <c r="O144" s="61" t="str">
        <f t="shared" si="26"/>
        <v>w.o.</v>
      </c>
    </row>
    <row r="145" spans="3:15" hidden="1" outlineLevel="1" x14ac:dyDescent="0.25">
      <c r="C145" s="24">
        <v>142</v>
      </c>
      <c r="E145" s="20">
        <f t="shared" si="20"/>
        <v>0</v>
      </c>
      <c r="F145" s="20" t="str">
        <f t="shared" si="21"/>
        <v xml:space="preserve">  -  </v>
      </c>
      <c r="J145" s="23" t="s">
        <v>35</v>
      </c>
      <c r="K145" s="61" t="str">
        <f t="shared" si="22"/>
        <v xml:space="preserve">  -  </v>
      </c>
      <c r="L145" s="61">
        <f t="shared" si="23"/>
        <v>0</v>
      </c>
      <c r="M145" s="61">
        <f t="shared" si="24"/>
        <v>0</v>
      </c>
      <c r="N145" s="61">
        <f t="shared" si="25"/>
        <v>0</v>
      </c>
      <c r="O145" s="61" t="str">
        <f t="shared" si="26"/>
        <v>w.o.</v>
      </c>
    </row>
    <row r="146" spans="3:15" hidden="1" outlineLevel="1" x14ac:dyDescent="0.25">
      <c r="C146" s="24">
        <v>143</v>
      </c>
      <c r="E146" s="20">
        <f t="shared" si="20"/>
        <v>0</v>
      </c>
      <c r="F146" s="20" t="str">
        <f t="shared" si="21"/>
        <v xml:space="preserve">  -  </v>
      </c>
      <c r="J146" s="23" t="s">
        <v>35</v>
      </c>
      <c r="K146" s="61" t="str">
        <f t="shared" si="22"/>
        <v xml:space="preserve">  -  </v>
      </c>
      <c r="L146" s="61">
        <f t="shared" si="23"/>
        <v>0</v>
      </c>
      <c r="M146" s="61">
        <f t="shared" si="24"/>
        <v>0</v>
      </c>
      <c r="N146" s="61">
        <f t="shared" si="25"/>
        <v>0</v>
      </c>
      <c r="O146" s="61" t="str">
        <f t="shared" si="26"/>
        <v>w.o.</v>
      </c>
    </row>
    <row r="147" spans="3:15" hidden="1" outlineLevel="1" x14ac:dyDescent="0.25">
      <c r="C147" s="24">
        <v>144</v>
      </c>
      <c r="E147" s="20">
        <f t="shared" si="20"/>
        <v>0</v>
      </c>
      <c r="F147" s="20" t="str">
        <f t="shared" si="21"/>
        <v xml:space="preserve">  -  </v>
      </c>
      <c r="J147" s="23" t="s">
        <v>35</v>
      </c>
      <c r="K147" s="61" t="str">
        <f t="shared" si="22"/>
        <v xml:space="preserve">  -  </v>
      </c>
      <c r="L147" s="61">
        <f t="shared" si="23"/>
        <v>0</v>
      </c>
      <c r="M147" s="61">
        <f t="shared" si="24"/>
        <v>0</v>
      </c>
      <c r="N147" s="61">
        <f t="shared" si="25"/>
        <v>0</v>
      </c>
      <c r="O147" s="61" t="str">
        <f t="shared" si="26"/>
        <v>w.o.</v>
      </c>
    </row>
    <row r="148" spans="3:15" hidden="1" outlineLevel="1" x14ac:dyDescent="0.25">
      <c r="C148" s="24">
        <v>145</v>
      </c>
      <c r="E148" s="20">
        <f t="shared" si="20"/>
        <v>0</v>
      </c>
      <c r="F148" s="20" t="str">
        <f t="shared" si="21"/>
        <v xml:space="preserve">  -  </v>
      </c>
      <c r="J148" s="23" t="s">
        <v>35</v>
      </c>
      <c r="K148" s="61" t="str">
        <f t="shared" si="22"/>
        <v xml:space="preserve">  -  </v>
      </c>
      <c r="L148" s="61">
        <f t="shared" si="23"/>
        <v>0</v>
      </c>
      <c r="M148" s="61">
        <f t="shared" si="24"/>
        <v>0</v>
      </c>
      <c r="N148" s="61">
        <f t="shared" si="25"/>
        <v>0</v>
      </c>
      <c r="O148" s="61" t="str">
        <f t="shared" si="26"/>
        <v>w.o.</v>
      </c>
    </row>
    <row r="149" spans="3:15" hidden="1" outlineLevel="1" x14ac:dyDescent="0.25">
      <c r="C149" s="24">
        <v>146</v>
      </c>
      <c r="E149" s="20">
        <f t="shared" si="20"/>
        <v>0</v>
      </c>
      <c r="F149" s="20" t="str">
        <f t="shared" si="21"/>
        <v xml:space="preserve">  -  </v>
      </c>
      <c r="J149" s="23" t="s">
        <v>35</v>
      </c>
      <c r="K149" s="61" t="str">
        <f t="shared" si="22"/>
        <v xml:space="preserve">  -  </v>
      </c>
      <c r="L149" s="61">
        <f t="shared" si="23"/>
        <v>0</v>
      </c>
      <c r="M149" s="61">
        <f t="shared" si="24"/>
        <v>0</v>
      </c>
      <c r="N149" s="61">
        <f t="shared" si="25"/>
        <v>0</v>
      </c>
      <c r="O149" s="61" t="str">
        <f t="shared" si="26"/>
        <v>w.o.</v>
      </c>
    </row>
    <row r="150" spans="3:15" hidden="1" outlineLevel="1" x14ac:dyDescent="0.25">
      <c r="C150" s="24">
        <v>147</v>
      </c>
      <c r="E150" s="20">
        <f t="shared" si="20"/>
        <v>0</v>
      </c>
      <c r="F150" s="20" t="str">
        <f t="shared" si="21"/>
        <v xml:space="preserve">  -  </v>
      </c>
      <c r="J150" s="23" t="s">
        <v>35</v>
      </c>
      <c r="K150" s="61" t="str">
        <f t="shared" si="22"/>
        <v xml:space="preserve">  -  </v>
      </c>
      <c r="L150" s="61">
        <f t="shared" si="23"/>
        <v>0</v>
      </c>
      <c r="M150" s="61">
        <f t="shared" si="24"/>
        <v>0</v>
      </c>
      <c r="N150" s="61">
        <f t="shared" si="25"/>
        <v>0</v>
      </c>
      <c r="O150" s="61" t="str">
        <f t="shared" si="26"/>
        <v>w.o.</v>
      </c>
    </row>
    <row r="151" spans="3:15" hidden="1" outlineLevel="1" x14ac:dyDescent="0.25">
      <c r="C151" s="24">
        <v>148</v>
      </c>
      <c r="E151" s="20">
        <f t="shared" si="20"/>
        <v>0</v>
      </c>
      <c r="F151" s="20" t="str">
        <f t="shared" si="21"/>
        <v xml:space="preserve">  -  </v>
      </c>
      <c r="J151" s="23" t="s">
        <v>35</v>
      </c>
      <c r="K151" s="61" t="str">
        <f t="shared" si="22"/>
        <v xml:space="preserve">  -  </v>
      </c>
      <c r="L151" s="61">
        <f t="shared" si="23"/>
        <v>0</v>
      </c>
      <c r="M151" s="61">
        <f t="shared" si="24"/>
        <v>0</v>
      </c>
      <c r="N151" s="61">
        <f t="shared" si="25"/>
        <v>0</v>
      </c>
      <c r="O151" s="61" t="str">
        <f t="shared" si="26"/>
        <v>w.o.</v>
      </c>
    </row>
    <row r="152" spans="3:15" hidden="1" outlineLevel="1" x14ac:dyDescent="0.25">
      <c r="C152" s="24">
        <v>149</v>
      </c>
      <c r="E152" s="20">
        <f t="shared" si="20"/>
        <v>0</v>
      </c>
      <c r="F152" s="20" t="str">
        <f t="shared" si="21"/>
        <v xml:space="preserve">  -  </v>
      </c>
      <c r="J152" s="23" t="s">
        <v>35</v>
      </c>
      <c r="K152" s="61" t="str">
        <f t="shared" si="22"/>
        <v xml:space="preserve">  -  </v>
      </c>
      <c r="L152" s="61">
        <f t="shared" si="23"/>
        <v>0</v>
      </c>
      <c r="M152" s="61">
        <f t="shared" si="24"/>
        <v>0</v>
      </c>
      <c r="N152" s="61">
        <f t="shared" si="25"/>
        <v>0</v>
      </c>
      <c r="O152" s="61" t="str">
        <f t="shared" si="26"/>
        <v>w.o.</v>
      </c>
    </row>
    <row r="153" spans="3:15" hidden="1" outlineLevel="1" x14ac:dyDescent="0.25">
      <c r="C153" s="24">
        <v>150</v>
      </c>
      <c r="E153" s="20">
        <f t="shared" si="20"/>
        <v>0</v>
      </c>
      <c r="F153" s="20" t="str">
        <f t="shared" si="21"/>
        <v xml:space="preserve">  -  </v>
      </c>
      <c r="J153" s="23" t="s">
        <v>35</v>
      </c>
      <c r="K153" s="61" t="str">
        <f t="shared" si="22"/>
        <v xml:space="preserve">  -  </v>
      </c>
      <c r="L153" s="61">
        <f t="shared" si="23"/>
        <v>0</v>
      </c>
      <c r="M153" s="61">
        <f t="shared" si="24"/>
        <v>0</v>
      </c>
      <c r="N153" s="61">
        <f t="shared" si="25"/>
        <v>0</v>
      </c>
      <c r="O153" s="61" t="str">
        <f t="shared" si="26"/>
        <v>w.o.</v>
      </c>
    </row>
    <row r="154" spans="3:15" hidden="1" outlineLevel="1" x14ac:dyDescent="0.25">
      <c r="C154" s="24">
        <v>151</v>
      </c>
      <c r="E154" s="20">
        <f t="shared" si="20"/>
        <v>0</v>
      </c>
      <c r="F154" s="20" t="str">
        <f t="shared" si="21"/>
        <v xml:space="preserve">  -  </v>
      </c>
      <c r="J154" s="23" t="s">
        <v>35</v>
      </c>
      <c r="K154" s="61" t="str">
        <f t="shared" si="22"/>
        <v xml:space="preserve">  -  </v>
      </c>
      <c r="L154" s="61">
        <f t="shared" si="23"/>
        <v>0</v>
      </c>
      <c r="M154" s="61">
        <f t="shared" si="24"/>
        <v>0</v>
      </c>
      <c r="N154" s="61">
        <f t="shared" si="25"/>
        <v>0</v>
      </c>
      <c r="O154" s="61" t="str">
        <f t="shared" si="26"/>
        <v>w.o.</v>
      </c>
    </row>
    <row r="155" spans="3:15" hidden="1" outlineLevel="1" x14ac:dyDescent="0.25">
      <c r="C155" s="24">
        <v>152</v>
      </c>
      <c r="E155" s="20">
        <f t="shared" si="20"/>
        <v>0</v>
      </c>
      <c r="F155" s="20" t="str">
        <f t="shared" si="21"/>
        <v xml:space="preserve">  -  </v>
      </c>
      <c r="J155" s="23" t="s">
        <v>35</v>
      </c>
      <c r="K155" s="61" t="str">
        <f t="shared" si="22"/>
        <v xml:space="preserve">  -  </v>
      </c>
      <c r="L155" s="61">
        <f t="shared" si="23"/>
        <v>0</v>
      </c>
      <c r="M155" s="61">
        <f t="shared" si="24"/>
        <v>0</v>
      </c>
      <c r="N155" s="61">
        <f t="shared" si="25"/>
        <v>0</v>
      </c>
      <c r="O155" s="61" t="str">
        <f t="shared" si="26"/>
        <v>w.o.</v>
      </c>
    </row>
    <row r="156" spans="3:15" hidden="1" outlineLevel="1" x14ac:dyDescent="0.25">
      <c r="C156" s="24">
        <v>153</v>
      </c>
      <c r="E156" s="20">
        <f t="shared" si="20"/>
        <v>0</v>
      </c>
      <c r="F156" s="20" t="str">
        <f t="shared" si="21"/>
        <v xml:space="preserve">  -  </v>
      </c>
      <c r="J156" s="23" t="s">
        <v>35</v>
      </c>
      <c r="K156" s="61" t="str">
        <f t="shared" si="22"/>
        <v xml:space="preserve">  -  </v>
      </c>
      <c r="L156" s="61">
        <f t="shared" si="23"/>
        <v>0</v>
      </c>
      <c r="M156" s="61">
        <f t="shared" si="24"/>
        <v>0</v>
      </c>
      <c r="N156" s="61">
        <f t="shared" si="25"/>
        <v>0</v>
      </c>
      <c r="O156" s="61" t="str">
        <f t="shared" si="26"/>
        <v>w.o.</v>
      </c>
    </row>
    <row r="157" spans="3:15" hidden="1" outlineLevel="1" x14ac:dyDescent="0.25">
      <c r="C157" s="24">
        <v>154</v>
      </c>
      <c r="E157" s="20">
        <f t="shared" si="20"/>
        <v>0</v>
      </c>
      <c r="F157" s="20" t="str">
        <f t="shared" si="21"/>
        <v xml:space="preserve">  -  </v>
      </c>
      <c r="J157" s="23" t="s">
        <v>35</v>
      </c>
      <c r="K157" s="61" t="str">
        <f t="shared" si="22"/>
        <v xml:space="preserve">  -  </v>
      </c>
      <c r="L157" s="61">
        <f t="shared" si="23"/>
        <v>0</v>
      </c>
      <c r="M157" s="61">
        <f t="shared" si="24"/>
        <v>0</v>
      </c>
      <c r="N157" s="61">
        <f t="shared" si="25"/>
        <v>0</v>
      </c>
      <c r="O157" s="61" t="str">
        <f t="shared" si="26"/>
        <v>w.o.</v>
      </c>
    </row>
    <row r="158" spans="3:15" hidden="1" outlineLevel="1" x14ac:dyDescent="0.25">
      <c r="C158" s="24">
        <v>155</v>
      </c>
      <c r="E158" s="20">
        <f t="shared" si="20"/>
        <v>0</v>
      </c>
      <c r="F158" s="20" t="str">
        <f t="shared" si="21"/>
        <v xml:space="preserve">  -  </v>
      </c>
      <c r="J158" s="23" t="s">
        <v>35</v>
      </c>
      <c r="K158" s="61" t="str">
        <f t="shared" si="22"/>
        <v xml:space="preserve">  -  </v>
      </c>
      <c r="L158" s="61">
        <f t="shared" si="23"/>
        <v>0</v>
      </c>
      <c r="M158" s="61">
        <f t="shared" si="24"/>
        <v>0</v>
      </c>
      <c r="N158" s="61">
        <f t="shared" si="25"/>
        <v>0</v>
      </c>
      <c r="O158" s="61" t="str">
        <f t="shared" si="26"/>
        <v>w.o.</v>
      </c>
    </row>
    <row r="159" spans="3:15" hidden="1" outlineLevel="1" x14ac:dyDescent="0.25">
      <c r="C159" s="24">
        <v>156</v>
      </c>
      <c r="E159" s="20">
        <f t="shared" si="20"/>
        <v>0</v>
      </c>
      <c r="F159" s="20" t="str">
        <f t="shared" si="21"/>
        <v xml:space="preserve">  -  </v>
      </c>
      <c r="J159" s="23" t="s">
        <v>35</v>
      </c>
      <c r="K159" s="61" t="str">
        <f t="shared" si="22"/>
        <v xml:space="preserve">  -  </v>
      </c>
      <c r="L159" s="61">
        <f t="shared" si="23"/>
        <v>0</v>
      </c>
      <c r="M159" s="61">
        <f t="shared" si="24"/>
        <v>0</v>
      </c>
      <c r="N159" s="61">
        <f t="shared" si="25"/>
        <v>0</v>
      </c>
      <c r="O159" s="61" t="str">
        <f t="shared" si="26"/>
        <v>w.o.</v>
      </c>
    </row>
    <row r="160" spans="3:15" hidden="1" outlineLevel="1" x14ac:dyDescent="0.25">
      <c r="C160" s="24">
        <v>157</v>
      </c>
      <c r="E160" s="20">
        <f t="shared" si="20"/>
        <v>0</v>
      </c>
      <c r="F160" s="20" t="str">
        <f t="shared" si="21"/>
        <v xml:space="preserve">  -  </v>
      </c>
      <c r="J160" s="23" t="s">
        <v>35</v>
      </c>
      <c r="K160" s="61" t="str">
        <f t="shared" si="22"/>
        <v xml:space="preserve">  -  </v>
      </c>
      <c r="L160" s="61">
        <f t="shared" si="23"/>
        <v>0</v>
      </c>
      <c r="M160" s="61">
        <f t="shared" si="24"/>
        <v>0</v>
      </c>
      <c r="N160" s="61">
        <f t="shared" si="25"/>
        <v>0</v>
      </c>
      <c r="O160" s="61" t="str">
        <f t="shared" si="26"/>
        <v>w.o.</v>
      </c>
    </row>
    <row r="161" spans="3:15" hidden="1" outlineLevel="1" x14ac:dyDescent="0.25">
      <c r="C161" s="24">
        <v>158</v>
      </c>
      <c r="E161" s="20">
        <f t="shared" si="20"/>
        <v>0</v>
      </c>
      <c r="F161" s="20" t="str">
        <f t="shared" si="21"/>
        <v xml:space="preserve">  -  </v>
      </c>
      <c r="J161" s="23" t="s">
        <v>35</v>
      </c>
      <c r="K161" s="61" t="str">
        <f t="shared" si="22"/>
        <v xml:space="preserve">  -  </v>
      </c>
      <c r="L161" s="61">
        <f t="shared" si="23"/>
        <v>0</v>
      </c>
      <c r="M161" s="61">
        <f t="shared" si="24"/>
        <v>0</v>
      </c>
      <c r="N161" s="61">
        <f t="shared" si="25"/>
        <v>0</v>
      </c>
      <c r="O161" s="61" t="str">
        <f t="shared" si="26"/>
        <v>w.o.</v>
      </c>
    </row>
    <row r="162" spans="3:15" hidden="1" outlineLevel="1" x14ac:dyDescent="0.25">
      <c r="C162" s="24">
        <v>159</v>
      </c>
      <c r="E162" s="20">
        <f t="shared" si="20"/>
        <v>0</v>
      </c>
      <c r="F162" s="20" t="str">
        <f t="shared" si="21"/>
        <v xml:space="preserve">  -  </v>
      </c>
      <c r="J162" s="23" t="s">
        <v>35</v>
      </c>
      <c r="K162" s="61" t="str">
        <f t="shared" si="22"/>
        <v xml:space="preserve">  -  </v>
      </c>
      <c r="L162" s="61">
        <f t="shared" si="23"/>
        <v>0</v>
      </c>
      <c r="M162" s="61">
        <f t="shared" si="24"/>
        <v>0</v>
      </c>
      <c r="N162" s="61">
        <f t="shared" si="25"/>
        <v>0</v>
      </c>
      <c r="O162" s="61" t="str">
        <f t="shared" si="26"/>
        <v>w.o.</v>
      </c>
    </row>
    <row r="163" spans="3:15" hidden="1" outlineLevel="1" x14ac:dyDescent="0.25">
      <c r="C163" s="24">
        <v>160</v>
      </c>
      <c r="E163" s="20">
        <f t="shared" si="20"/>
        <v>0</v>
      </c>
      <c r="F163" s="20" t="str">
        <f t="shared" si="21"/>
        <v xml:space="preserve">  -  </v>
      </c>
      <c r="J163" s="23" t="s">
        <v>35</v>
      </c>
      <c r="K163" s="61" t="str">
        <f t="shared" si="22"/>
        <v xml:space="preserve">  -  </v>
      </c>
      <c r="L163" s="61">
        <f t="shared" si="23"/>
        <v>0</v>
      </c>
      <c r="M163" s="61">
        <f t="shared" si="24"/>
        <v>0</v>
      </c>
      <c r="N163" s="61">
        <f t="shared" si="25"/>
        <v>0</v>
      </c>
      <c r="O163" s="61" t="str">
        <f t="shared" si="26"/>
        <v>w.o.</v>
      </c>
    </row>
    <row r="164" spans="3:15" hidden="1" outlineLevel="1" x14ac:dyDescent="0.25">
      <c r="C164" s="24">
        <v>161</v>
      </c>
      <c r="E164" s="20">
        <f t="shared" ref="E164:E195" si="27">VLOOKUP((C164),PaikNMV08paar,6)</f>
        <v>0</v>
      </c>
      <c r="F164" s="20" t="str">
        <f t="shared" ref="F164:F195" si="28">VLOOKUP((C164),PaikNMV08paar,2)&amp;" "&amp;VLOOKUP((C164),PaikNMV08paar,3)&amp;" - "&amp;VLOOKUP((C164),PaikNMV08paar,4)&amp;" "&amp;VLOOKUP((C164),PaikNMV08paar,5)</f>
        <v xml:space="preserve">  -  </v>
      </c>
      <c r="J164" s="23" t="s">
        <v>35</v>
      </c>
      <c r="K164" s="61" t="str">
        <f t="shared" si="22"/>
        <v xml:space="preserve">  -  </v>
      </c>
      <c r="L164" s="61">
        <f t="shared" si="23"/>
        <v>0</v>
      </c>
      <c r="M164" s="61">
        <f t="shared" si="24"/>
        <v>0</v>
      </c>
      <c r="N164" s="61">
        <f t="shared" si="25"/>
        <v>0</v>
      </c>
      <c r="O164" s="61" t="str">
        <f t="shared" si="26"/>
        <v>w.o.</v>
      </c>
    </row>
    <row r="165" spans="3:15" hidden="1" outlineLevel="1" x14ac:dyDescent="0.25">
      <c r="C165" s="24">
        <v>162</v>
      </c>
      <c r="E165" s="20">
        <f t="shared" si="27"/>
        <v>0</v>
      </c>
      <c r="F165" s="20" t="str">
        <f t="shared" si="28"/>
        <v xml:space="preserve">  -  </v>
      </c>
      <c r="J165" s="23" t="s">
        <v>35</v>
      </c>
      <c r="K165" s="61" t="str">
        <f t="shared" si="22"/>
        <v xml:space="preserve">  -  </v>
      </c>
      <c r="L165" s="61">
        <f t="shared" si="23"/>
        <v>0</v>
      </c>
      <c r="M165" s="61">
        <f t="shared" si="24"/>
        <v>0</v>
      </c>
      <c r="N165" s="61">
        <f t="shared" si="25"/>
        <v>0</v>
      </c>
      <c r="O165" s="61" t="str">
        <f t="shared" si="26"/>
        <v>w.o.</v>
      </c>
    </row>
    <row r="166" spans="3:15" hidden="1" outlineLevel="1" x14ac:dyDescent="0.25">
      <c r="C166" s="24">
        <v>163</v>
      </c>
      <c r="E166" s="20">
        <f t="shared" si="27"/>
        <v>0</v>
      </c>
      <c r="F166" s="20" t="str">
        <f t="shared" si="28"/>
        <v xml:space="preserve">  -  </v>
      </c>
      <c r="J166" s="23" t="s">
        <v>35</v>
      </c>
      <c r="K166" s="61" t="str">
        <f t="shared" si="22"/>
        <v xml:space="preserve">  -  </v>
      </c>
      <c r="L166" s="61">
        <f t="shared" si="23"/>
        <v>0</v>
      </c>
      <c r="M166" s="61">
        <f t="shared" si="24"/>
        <v>0</v>
      </c>
      <c r="N166" s="61">
        <f t="shared" si="25"/>
        <v>0</v>
      </c>
      <c r="O166" s="61" t="str">
        <f t="shared" si="26"/>
        <v>w.o.</v>
      </c>
    </row>
    <row r="167" spans="3:15" hidden="1" outlineLevel="1" x14ac:dyDescent="0.25">
      <c r="C167" s="24">
        <v>164</v>
      </c>
      <c r="E167" s="20">
        <f t="shared" si="27"/>
        <v>0</v>
      </c>
      <c r="F167" s="20" t="str">
        <f t="shared" si="28"/>
        <v xml:space="preserve">  -  </v>
      </c>
      <c r="J167" s="23" t="s">
        <v>35</v>
      </c>
      <c r="K167" s="61" t="str">
        <f t="shared" si="22"/>
        <v xml:space="preserve">  -  </v>
      </c>
      <c r="L167" s="61">
        <f t="shared" si="23"/>
        <v>0</v>
      </c>
      <c r="M167" s="61">
        <f t="shared" si="24"/>
        <v>0</v>
      </c>
      <c r="N167" s="61">
        <f t="shared" si="25"/>
        <v>0</v>
      </c>
      <c r="O167" s="61" t="str">
        <f t="shared" si="26"/>
        <v>w.o.</v>
      </c>
    </row>
    <row r="168" spans="3:15" hidden="1" outlineLevel="1" x14ac:dyDescent="0.25">
      <c r="C168" s="24">
        <v>165</v>
      </c>
      <c r="E168" s="20">
        <f t="shared" si="27"/>
        <v>0</v>
      </c>
      <c r="F168" s="20" t="str">
        <f t="shared" si="28"/>
        <v xml:space="preserve">  -  </v>
      </c>
      <c r="J168" s="23" t="s">
        <v>35</v>
      </c>
      <c r="K168" s="61" t="str">
        <f t="shared" si="22"/>
        <v xml:space="preserve">  -  </v>
      </c>
      <c r="L168" s="61">
        <f t="shared" si="23"/>
        <v>0</v>
      </c>
      <c r="M168" s="61">
        <f t="shared" si="24"/>
        <v>0</v>
      </c>
      <c r="N168" s="61">
        <f t="shared" si="25"/>
        <v>0</v>
      </c>
      <c r="O168" s="61" t="str">
        <f t="shared" si="26"/>
        <v>w.o.</v>
      </c>
    </row>
    <row r="169" spans="3:15" hidden="1" outlineLevel="1" x14ac:dyDescent="0.25">
      <c r="C169" s="24">
        <v>166</v>
      </c>
      <c r="E169" s="20">
        <f t="shared" si="27"/>
        <v>0</v>
      </c>
      <c r="F169" s="20" t="str">
        <f t="shared" si="28"/>
        <v xml:space="preserve">  -  </v>
      </c>
      <c r="J169" s="23" t="s">
        <v>35</v>
      </c>
      <c r="K169" s="61" t="str">
        <f t="shared" si="22"/>
        <v xml:space="preserve">  -  </v>
      </c>
      <c r="L169" s="61">
        <f t="shared" si="23"/>
        <v>0</v>
      </c>
      <c r="M169" s="61">
        <f t="shared" si="24"/>
        <v>0</v>
      </c>
      <c r="N169" s="61">
        <f t="shared" si="25"/>
        <v>0</v>
      </c>
      <c r="O169" s="61" t="str">
        <f t="shared" si="26"/>
        <v>w.o.</v>
      </c>
    </row>
    <row r="170" spans="3:15" hidden="1" outlineLevel="1" x14ac:dyDescent="0.25">
      <c r="C170" s="24">
        <v>167</v>
      </c>
      <c r="E170" s="20">
        <f t="shared" si="27"/>
        <v>0</v>
      </c>
      <c r="F170" s="20" t="str">
        <f t="shared" si="28"/>
        <v xml:space="preserve">  -  </v>
      </c>
      <c r="J170" s="23" t="s">
        <v>35</v>
      </c>
      <c r="K170" s="61" t="str">
        <f t="shared" si="22"/>
        <v xml:space="preserve">  -  </v>
      </c>
      <c r="L170" s="61">
        <f t="shared" si="23"/>
        <v>0</v>
      </c>
      <c r="M170" s="61">
        <f t="shared" si="24"/>
        <v>0</v>
      </c>
      <c r="N170" s="61">
        <f t="shared" si="25"/>
        <v>0</v>
      </c>
      <c r="O170" s="61" t="str">
        <f t="shared" si="26"/>
        <v>w.o.</v>
      </c>
    </row>
    <row r="171" spans="3:15" hidden="1" outlineLevel="1" x14ac:dyDescent="0.25">
      <c r="C171" s="24">
        <v>168</v>
      </c>
      <c r="E171" s="20">
        <f t="shared" si="27"/>
        <v>0</v>
      </c>
      <c r="F171" s="20" t="str">
        <f t="shared" si="28"/>
        <v xml:space="preserve">  -  </v>
      </c>
      <c r="J171" s="23" t="s">
        <v>35</v>
      </c>
      <c r="K171" s="61" t="str">
        <f t="shared" si="22"/>
        <v xml:space="preserve">  -  </v>
      </c>
      <c r="L171" s="61">
        <f t="shared" si="23"/>
        <v>0</v>
      </c>
      <c r="M171" s="61">
        <f t="shared" si="24"/>
        <v>0</v>
      </c>
      <c r="N171" s="61">
        <f t="shared" si="25"/>
        <v>0</v>
      </c>
      <c r="O171" s="61" t="str">
        <f t="shared" si="26"/>
        <v>w.o.</v>
      </c>
    </row>
    <row r="172" spans="3:15" hidden="1" outlineLevel="1" x14ac:dyDescent="0.25">
      <c r="C172" s="24">
        <v>169</v>
      </c>
      <c r="E172" s="20">
        <f t="shared" si="27"/>
        <v>0</v>
      </c>
      <c r="F172" s="20" t="str">
        <f t="shared" si="28"/>
        <v xml:space="preserve">  -  </v>
      </c>
      <c r="J172" s="23" t="s">
        <v>35</v>
      </c>
      <c r="K172" s="61" t="str">
        <f t="shared" si="22"/>
        <v xml:space="preserve">  -  </v>
      </c>
      <c r="L172" s="61">
        <f t="shared" si="23"/>
        <v>0</v>
      </c>
      <c r="M172" s="61">
        <f t="shared" si="24"/>
        <v>0</v>
      </c>
      <c r="N172" s="61">
        <f t="shared" si="25"/>
        <v>0</v>
      </c>
      <c r="O172" s="61" t="str">
        <f t="shared" si="26"/>
        <v>w.o.</v>
      </c>
    </row>
    <row r="173" spans="3:15" hidden="1" outlineLevel="1" x14ac:dyDescent="0.25">
      <c r="C173" s="24">
        <v>170</v>
      </c>
      <c r="E173" s="20">
        <f t="shared" si="27"/>
        <v>0</v>
      </c>
      <c r="F173" s="20" t="str">
        <f t="shared" si="28"/>
        <v xml:space="preserve">  -  </v>
      </c>
      <c r="J173" s="23" t="s">
        <v>35</v>
      </c>
      <c r="K173" s="61" t="str">
        <f t="shared" si="22"/>
        <v xml:space="preserve">  -  </v>
      </c>
      <c r="L173" s="61">
        <f t="shared" si="23"/>
        <v>0</v>
      </c>
      <c r="M173" s="61">
        <f t="shared" si="24"/>
        <v>0</v>
      </c>
      <c r="N173" s="61">
        <f t="shared" si="25"/>
        <v>0</v>
      </c>
      <c r="O173" s="61" t="str">
        <f t="shared" si="26"/>
        <v>w.o.</v>
      </c>
    </row>
    <row r="174" spans="3:15" hidden="1" outlineLevel="1" x14ac:dyDescent="0.25">
      <c r="C174" s="24">
        <v>171</v>
      </c>
      <c r="E174" s="20">
        <f t="shared" si="27"/>
        <v>0</v>
      </c>
      <c r="F174" s="20" t="str">
        <f t="shared" si="28"/>
        <v xml:space="preserve">  -  </v>
      </c>
      <c r="J174" s="23" t="s">
        <v>35</v>
      </c>
      <c r="K174" s="61" t="str">
        <f t="shared" si="22"/>
        <v xml:space="preserve">  -  </v>
      </c>
      <c r="L174" s="61">
        <f t="shared" si="23"/>
        <v>0</v>
      </c>
      <c r="M174" s="61">
        <f t="shared" si="24"/>
        <v>0</v>
      </c>
      <c r="N174" s="61">
        <f t="shared" si="25"/>
        <v>0</v>
      </c>
      <c r="O174" s="61" t="str">
        <f t="shared" si="26"/>
        <v>w.o.</v>
      </c>
    </row>
    <row r="175" spans="3:15" hidden="1" outlineLevel="1" x14ac:dyDescent="0.25">
      <c r="C175" s="24">
        <v>172</v>
      </c>
      <c r="E175" s="20">
        <f t="shared" si="27"/>
        <v>0</v>
      </c>
      <c r="F175" s="20" t="str">
        <f t="shared" si="28"/>
        <v xml:space="preserve">  -  </v>
      </c>
      <c r="J175" s="23" t="s">
        <v>35</v>
      </c>
      <c r="K175" s="61" t="str">
        <f t="shared" si="22"/>
        <v xml:space="preserve">  -  </v>
      </c>
      <c r="L175" s="61">
        <f t="shared" si="23"/>
        <v>0</v>
      </c>
      <c r="M175" s="61">
        <f t="shared" si="24"/>
        <v>0</v>
      </c>
      <c r="N175" s="61">
        <f t="shared" si="25"/>
        <v>0</v>
      </c>
      <c r="O175" s="61" t="str">
        <f t="shared" si="26"/>
        <v>w.o.</v>
      </c>
    </row>
    <row r="176" spans="3:15" hidden="1" outlineLevel="1" x14ac:dyDescent="0.25">
      <c r="C176" s="24">
        <v>173</v>
      </c>
      <c r="E176" s="20">
        <f t="shared" si="27"/>
        <v>0</v>
      </c>
      <c r="F176" s="20" t="str">
        <f t="shared" si="28"/>
        <v xml:space="preserve">  -  </v>
      </c>
      <c r="J176" s="23" t="s">
        <v>35</v>
      </c>
      <c r="K176" s="61" t="str">
        <f t="shared" si="22"/>
        <v xml:space="preserve">  -  </v>
      </c>
      <c r="L176" s="61">
        <f t="shared" si="23"/>
        <v>0</v>
      </c>
      <c r="M176" s="61">
        <f t="shared" si="24"/>
        <v>0</v>
      </c>
      <c r="N176" s="61">
        <f t="shared" si="25"/>
        <v>0</v>
      </c>
      <c r="O176" s="61" t="str">
        <f t="shared" si="26"/>
        <v>w.o.</v>
      </c>
    </row>
    <row r="177" spans="3:15" hidden="1" outlineLevel="1" x14ac:dyDescent="0.25">
      <c r="C177" s="24">
        <v>174</v>
      </c>
      <c r="E177" s="20">
        <f t="shared" si="27"/>
        <v>0</v>
      </c>
      <c r="F177" s="20" t="str">
        <f t="shared" si="28"/>
        <v xml:space="preserve">  -  </v>
      </c>
      <c r="J177" s="23" t="s">
        <v>35</v>
      </c>
      <c r="K177" s="61" t="str">
        <f t="shared" si="22"/>
        <v xml:space="preserve">  -  </v>
      </c>
      <c r="L177" s="61">
        <f t="shared" si="23"/>
        <v>0</v>
      </c>
      <c r="M177" s="61">
        <f t="shared" si="24"/>
        <v>0</v>
      </c>
      <c r="N177" s="61">
        <f t="shared" si="25"/>
        <v>0</v>
      </c>
      <c r="O177" s="61" t="str">
        <f t="shared" si="26"/>
        <v>w.o.</v>
      </c>
    </row>
    <row r="178" spans="3:15" hidden="1" outlineLevel="1" x14ac:dyDescent="0.25">
      <c r="C178" s="24">
        <v>175</v>
      </c>
      <c r="E178" s="20">
        <f t="shared" si="27"/>
        <v>0</v>
      </c>
      <c r="F178" s="20" t="str">
        <f t="shared" si="28"/>
        <v xml:space="preserve">  -  </v>
      </c>
      <c r="J178" s="23" t="s">
        <v>35</v>
      </c>
      <c r="K178" s="61" t="str">
        <f t="shared" si="22"/>
        <v xml:space="preserve">  -  </v>
      </c>
      <c r="L178" s="61">
        <f t="shared" si="23"/>
        <v>0</v>
      </c>
      <c r="M178" s="61">
        <f t="shared" si="24"/>
        <v>0</v>
      </c>
      <c r="N178" s="61">
        <f t="shared" si="25"/>
        <v>0</v>
      </c>
      <c r="O178" s="61" t="str">
        <f t="shared" si="26"/>
        <v>w.o.</v>
      </c>
    </row>
    <row r="179" spans="3:15" hidden="1" outlineLevel="1" x14ac:dyDescent="0.25">
      <c r="C179" s="24">
        <v>176</v>
      </c>
      <c r="E179" s="20">
        <f t="shared" si="27"/>
        <v>0</v>
      </c>
      <c r="F179" s="20" t="str">
        <f t="shared" si="28"/>
        <v xml:space="preserve">  -  </v>
      </c>
      <c r="J179" s="23" t="s">
        <v>35</v>
      </c>
      <c r="K179" s="61" t="str">
        <f t="shared" si="22"/>
        <v xml:space="preserve">  -  </v>
      </c>
      <c r="L179" s="61">
        <f t="shared" si="23"/>
        <v>0</v>
      </c>
      <c r="M179" s="61">
        <f t="shared" si="24"/>
        <v>0</v>
      </c>
      <c r="N179" s="61">
        <f t="shared" si="25"/>
        <v>0</v>
      </c>
      <c r="O179" s="61" t="str">
        <f t="shared" si="26"/>
        <v>w.o.</v>
      </c>
    </row>
    <row r="180" spans="3:15" hidden="1" outlineLevel="1" x14ac:dyDescent="0.25">
      <c r="C180" s="24">
        <v>177</v>
      </c>
      <c r="E180" s="20">
        <f t="shared" si="27"/>
        <v>0</v>
      </c>
      <c r="F180" s="20" t="str">
        <f t="shared" si="28"/>
        <v xml:space="preserve">  -  </v>
      </c>
      <c r="J180" s="23" t="s">
        <v>35</v>
      </c>
      <c r="K180" s="61" t="str">
        <f t="shared" si="22"/>
        <v xml:space="preserve">  -  </v>
      </c>
      <c r="L180" s="61">
        <f t="shared" si="23"/>
        <v>0</v>
      </c>
      <c r="M180" s="61">
        <f t="shared" si="24"/>
        <v>0</v>
      </c>
      <c r="N180" s="61">
        <f t="shared" si="25"/>
        <v>0</v>
      </c>
      <c r="O180" s="61" t="str">
        <f t="shared" si="26"/>
        <v>w.o.</v>
      </c>
    </row>
    <row r="181" spans="3:15" hidden="1" outlineLevel="1" x14ac:dyDescent="0.25">
      <c r="C181" s="24">
        <v>178</v>
      </c>
      <c r="E181" s="20">
        <f t="shared" si="27"/>
        <v>0</v>
      </c>
      <c r="F181" s="20" t="str">
        <f t="shared" si="28"/>
        <v xml:space="preserve">  -  </v>
      </c>
      <c r="J181" s="23" t="s">
        <v>35</v>
      </c>
      <c r="K181" s="61" t="str">
        <f t="shared" si="22"/>
        <v xml:space="preserve">  -  </v>
      </c>
      <c r="L181" s="61">
        <f t="shared" si="23"/>
        <v>0</v>
      </c>
      <c r="M181" s="61">
        <f t="shared" si="24"/>
        <v>0</v>
      </c>
      <c r="N181" s="61">
        <f t="shared" si="25"/>
        <v>0</v>
      </c>
      <c r="O181" s="61" t="str">
        <f t="shared" si="26"/>
        <v>w.o.</v>
      </c>
    </row>
    <row r="182" spans="3:15" hidden="1" outlineLevel="1" x14ac:dyDescent="0.25">
      <c r="C182" s="24">
        <v>179</v>
      </c>
      <c r="E182" s="20">
        <f t="shared" si="27"/>
        <v>0</v>
      </c>
      <c r="F182" s="20" t="str">
        <f t="shared" si="28"/>
        <v xml:space="preserve">  -  </v>
      </c>
      <c r="J182" s="23" t="s">
        <v>35</v>
      </c>
      <c r="K182" s="61" t="str">
        <f t="shared" si="22"/>
        <v xml:space="preserve">  -  </v>
      </c>
      <c r="L182" s="61">
        <f t="shared" si="23"/>
        <v>0</v>
      </c>
      <c r="M182" s="61">
        <f t="shared" si="24"/>
        <v>0</v>
      </c>
      <c r="N182" s="61">
        <f t="shared" si="25"/>
        <v>0</v>
      </c>
      <c r="O182" s="61" t="str">
        <f t="shared" si="26"/>
        <v>w.o.</v>
      </c>
    </row>
    <row r="183" spans="3:15" hidden="1" outlineLevel="1" x14ac:dyDescent="0.25">
      <c r="C183" s="24">
        <v>180</v>
      </c>
      <c r="E183" s="20">
        <f t="shared" si="27"/>
        <v>0</v>
      </c>
      <c r="F183" s="20" t="str">
        <f t="shared" si="28"/>
        <v xml:space="preserve">  -  </v>
      </c>
      <c r="J183" s="23" t="s">
        <v>35</v>
      </c>
      <c r="K183" s="61" t="str">
        <f t="shared" si="22"/>
        <v xml:space="preserve">  -  </v>
      </c>
      <c r="L183" s="61">
        <f t="shared" si="23"/>
        <v>0</v>
      </c>
      <c r="M183" s="61">
        <f t="shared" si="24"/>
        <v>0</v>
      </c>
      <c r="N183" s="61">
        <f t="shared" si="25"/>
        <v>0</v>
      </c>
      <c r="O183" s="61" t="str">
        <f t="shared" si="26"/>
        <v>w.o.</v>
      </c>
    </row>
    <row r="184" spans="3:15" hidden="1" outlineLevel="1" x14ac:dyDescent="0.25">
      <c r="C184" s="24">
        <v>181</v>
      </c>
      <c r="E184" s="20">
        <f t="shared" si="27"/>
        <v>0</v>
      </c>
      <c r="F184" s="20" t="str">
        <f t="shared" si="28"/>
        <v xml:space="preserve">  -  </v>
      </c>
      <c r="J184" s="23" t="s">
        <v>35</v>
      </c>
      <c r="K184" s="61" t="str">
        <f t="shared" si="22"/>
        <v xml:space="preserve">  -  </v>
      </c>
      <c r="L184" s="61">
        <f t="shared" si="23"/>
        <v>0</v>
      </c>
      <c r="M184" s="61">
        <f t="shared" si="24"/>
        <v>0</v>
      </c>
      <c r="N184" s="61">
        <f t="shared" si="25"/>
        <v>0</v>
      </c>
      <c r="O184" s="61" t="str">
        <f t="shared" si="26"/>
        <v>w.o.</v>
      </c>
    </row>
    <row r="185" spans="3:15" hidden="1" outlineLevel="1" x14ac:dyDescent="0.25">
      <c r="C185" s="24">
        <v>182</v>
      </c>
      <c r="E185" s="20">
        <f t="shared" si="27"/>
        <v>0</v>
      </c>
      <c r="F185" s="20" t="str">
        <f t="shared" si="28"/>
        <v xml:space="preserve">  -  </v>
      </c>
      <c r="J185" s="23" t="s">
        <v>35</v>
      </c>
      <c r="K185" s="61" t="str">
        <f t="shared" si="22"/>
        <v xml:space="preserve">  -  </v>
      </c>
      <c r="L185" s="61">
        <f t="shared" si="23"/>
        <v>0</v>
      </c>
      <c r="M185" s="61">
        <f t="shared" si="24"/>
        <v>0</v>
      </c>
      <c r="N185" s="61">
        <f t="shared" si="25"/>
        <v>0</v>
      </c>
      <c r="O185" s="61" t="str">
        <f t="shared" si="26"/>
        <v>w.o.</v>
      </c>
    </row>
    <row r="186" spans="3:15" hidden="1" outlineLevel="1" x14ac:dyDescent="0.25">
      <c r="C186" s="24">
        <v>183</v>
      </c>
      <c r="E186" s="20">
        <f t="shared" si="27"/>
        <v>0</v>
      </c>
      <c r="F186" s="20" t="str">
        <f t="shared" si="28"/>
        <v xml:space="preserve">  -  </v>
      </c>
      <c r="J186" s="23" t="s">
        <v>35</v>
      </c>
      <c r="K186" s="61" t="str">
        <f t="shared" si="22"/>
        <v xml:space="preserve">  -  </v>
      </c>
      <c r="L186" s="61">
        <f t="shared" si="23"/>
        <v>0</v>
      </c>
      <c r="M186" s="61">
        <f t="shared" si="24"/>
        <v>0</v>
      </c>
      <c r="N186" s="61">
        <f t="shared" si="25"/>
        <v>0</v>
      </c>
      <c r="O186" s="61" t="str">
        <f t="shared" si="26"/>
        <v>w.o.</v>
      </c>
    </row>
    <row r="187" spans="3:15" hidden="1" outlineLevel="1" x14ac:dyDescent="0.25">
      <c r="C187" s="24">
        <v>184</v>
      </c>
      <c r="E187" s="20">
        <f t="shared" si="27"/>
        <v>0</v>
      </c>
      <c r="F187" s="20" t="str">
        <f t="shared" si="28"/>
        <v xml:space="preserve">  -  </v>
      </c>
      <c r="J187" s="23" t="s">
        <v>35</v>
      </c>
      <c r="K187" s="61" t="str">
        <f t="shared" si="22"/>
        <v xml:space="preserve">  -  </v>
      </c>
      <c r="L187" s="61">
        <f t="shared" si="23"/>
        <v>0</v>
      </c>
      <c r="M187" s="61">
        <f t="shared" si="24"/>
        <v>0</v>
      </c>
      <c r="N187" s="61">
        <f t="shared" si="25"/>
        <v>0</v>
      </c>
      <c r="O187" s="61" t="str">
        <f t="shared" si="26"/>
        <v>w.o.</v>
      </c>
    </row>
    <row r="188" spans="3:15" hidden="1" outlineLevel="1" x14ac:dyDescent="0.25">
      <c r="C188" s="24">
        <v>185</v>
      </c>
      <c r="E188" s="20">
        <f t="shared" si="27"/>
        <v>0</v>
      </c>
      <c r="F188" s="20" t="str">
        <f t="shared" si="28"/>
        <v xml:space="preserve">  -  </v>
      </c>
      <c r="J188" s="23" t="s">
        <v>35</v>
      </c>
      <c r="K188" s="61" t="str">
        <f t="shared" si="22"/>
        <v xml:space="preserve">  -  </v>
      </c>
      <c r="L188" s="61">
        <f t="shared" si="23"/>
        <v>0</v>
      </c>
      <c r="M188" s="61">
        <f t="shared" si="24"/>
        <v>0</v>
      </c>
      <c r="N188" s="61">
        <f t="shared" si="25"/>
        <v>0</v>
      </c>
      <c r="O188" s="61" t="str">
        <f t="shared" si="26"/>
        <v>w.o.</v>
      </c>
    </row>
    <row r="189" spans="3:15" hidden="1" outlineLevel="1" x14ac:dyDescent="0.25">
      <c r="C189" s="24">
        <v>186</v>
      </c>
      <c r="E189" s="20">
        <f t="shared" si="27"/>
        <v>0</v>
      </c>
      <c r="F189" s="20" t="str">
        <f t="shared" si="28"/>
        <v xml:space="preserve">  -  </v>
      </c>
      <c r="J189" s="23" t="s">
        <v>35</v>
      </c>
      <c r="K189" s="61" t="str">
        <f t="shared" si="22"/>
        <v xml:space="preserve">  -  </v>
      </c>
      <c r="L189" s="61">
        <f t="shared" si="23"/>
        <v>0</v>
      </c>
      <c r="M189" s="61">
        <f t="shared" si="24"/>
        <v>0</v>
      </c>
      <c r="N189" s="61">
        <f t="shared" si="25"/>
        <v>0</v>
      </c>
      <c r="O189" s="61" t="str">
        <f t="shared" si="26"/>
        <v>w.o.</v>
      </c>
    </row>
    <row r="190" spans="3:15" hidden="1" outlineLevel="1" x14ac:dyDescent="0.25">
      <c r="C190" s="24">
        <v>187</v>
      </c>
      <c r="E190" s="20">
        <f t="shared" si="27"/>
        <v>0</v>
      </c>
      <c r="F190" s="20" t="str">
        <f t="shared" si="28"/>
        <v xml:space="preserve">  -  </v>
      </c>
      <c r="J190" s="23" t="s">
        <v>35</v>
      </c>
      <c r="K190" s="61" t="str">
        <f t="shared" si="22"/>
        <v xml:space="preserve">  -  </v>
      </c>
      <c r="L190" s="61">
        <f t="shared" si="23"/>
        <v>0</v>
      </c>
      <c r="M190" s="61">
        <f t="shared" si="24"/>
        <v>0</v>
      </c>
      <c r="N190" s="61">
        <f t="shared" si="25"/>
        <v>0</v>
      </c>
      <c r="O190" s="61" t="str">
        <f t="shared" si="26"/>
        <v>w.o.</v>
      </c>
    </row>
    <row r="191" spans="3:15" hidden="1" outlineLevel="1" x14ac:dyDescent="0.25">
      <c r="C191" s="24">
        <v>188</v>
      </c>
      <c r="E191" s="20">
        <f t="shared" si="27"/>
        <v>0</v>
      </c>
      <c r="F191" s="20" t="str">
        <f t="shared" si="28"/>
        <v xml:space="preserve">  -  </v>
      </c>
      <c r="J191" s="23" t="s">
        <v>35</v>
      </c>
      <c r="K191" s="61" t="str">
        <f t="shared" si="22"/>
        <v xml:space="preserve">  -  </v>
      </c>
      <c r="L191" s="61">
        <f t="shared" si="23"/>
        <v>0</v>
      </c>
      <c r="M191" s="61">
        <f t="shared" si="24"/>
        <v>0</v>
      </c>
      <c r="N191" s="61">
        <f t="shared" si="25"/>
        <v>0</v>
      </c>
      <c r="O191" s="61" t="str">
        <f t="shared" si="26"/>
        <v>w.o.</v>
      </c>
    </row>
    <row r="192" spans="3:15" hidden="1" outlineLevel="1" x14ac:dyDescent="0.25">
      <c r="C192" s="24">
        <v>189</v>
      </c>
      <c r="E192" s="20">
        <f t="shared" si="27"/>
        <v>0</v>
      </c>
      <c r="F192" s="20" t="str">
        <f t="shared" si="28"/>
        <v xml:space="preserve">  -  </v>
      </c>
      <c r="J192" s="23" t="s">
        <v>35</v>
      </c>
      <c r="K192" s="61" t="str">
        <f t="shared" si="22"/>
        <v xml:space="preserve">  -  </v>
      </c>
      <c r="L192" s="61">
        <f t="shared" si="23"/>
        <v>0</v>
      </c>
      <c r="M192" s="61">
        <f t="shared" si="24"/>
        <v>0</v>
      </c>
      <c r="N192" s="61">
        <f t="shared" si="25"/>
        <v>0</v>
      </c>
      <c r="O192" s="61" t="str">
        <f t="shared" si="26"/>
        <v>w.o.</v>
      </c>
    </row>
    <row r="193" spans="1:18" hidden="1" outlineLevel="1" x14ac:dyDescent="0.25">
      <c r="C193" s="24">
        <v>190</v>
      </c>
      <c r="E193" s="20">
        <f t="shared" si="27"/>
        <v>0</v>
      </c>
      <c r="F193" s="20" t="str">
        <f t="shared" si="28"/>
        <v xml:space="preserve">  -  </v>
      </c>
      <c r="J193" s="23" t="s">
        <v>35</v>
      </c>
      <c r="K193" s="61" t="str">
        <f t="shared" si="22"/>
        <v xml:space="preserve">  -  </v>
      </c>
      <c r="L193" s="61">
        <f t="shared" si="23"/>
        <v>0</v>
      </c>
      <c r="M193" s="61">
        <f t="shared" si="24"/>
        <v>0</v>
      </c>
      <c r="N193" s="61">
        <f t="shared" si="25"/>
        <v>0</v>
      </c>
      <c r="O193" s="61" t="str">
        <f t="shared" si="26"/>
        <v>w.o.</v>
      </c>
    </row>
    <row r="194" spans="1:18" hidden="1" outlineLevel="1" x14ac:dyDescent="0.25">
      <c r="C194" s="24">
        <v>191</v>
      </c>
      <c r="E194" s="20">
        <f t="shared" si="27"/>
        <v>0</v>
      </c>
      <c r="F194" s="20" t="str">
        <f t="shared" si="28"/>
        <v xml:space="preserve">  -  </v>
      </c>
      <c r="J194" s="23" t="s">
        <v>35</v>
      </c>
      <c r="K194" s="61" t="str">
        <f t="shared" si="22"/>
        <v xml:space="preserve">  -  </v>
      </c>
      <c r="L194" s="61">
        <f t="shared" si="23"/>
        <v>0</v>
      </c>
      <c r="M194" s="61">
        <f t="shared" si="24"/>
        <v>0</v>
      </c>
      <c r="N194" s="61">
        <f t="shared" si="25"/>
        <v>0</v>
      </c>
      <c r="O194" s="61" t="str">
        <f t="shared" si="26"/>
        <v>w.o.</v>
      </c>
    </row>
    <row r="195" spans="1:18" hidden="1" outlineLevel="1" x14ac:dyDescent="0.25">
      <c r="C195" s="24">
        <v>192</v>
      </c>
      <c r="E195" s="20">
        <f t="shared" si="27"/>
        <v>0</v>
      </c>
      <c r="F195" s="20" t="str">
        <f t="shared" si="28"/>
        <v xml:space="preserve">  -  </v>
      </c>
      <c r="J195" s="23" t="s">
        <v>35</v>
      </c>
      <c r="K195" s="61" t="str">
        <f t="shared" si="22"/>
        <v xml:space="preserve">  -  </v>
      </c>
      <c r="L195" s="61">
        <f t="shared" si="23"/>
        <v>0</v>
      </c>
      <c r="M195" s="61">
        <f t="shared" si="24"/>
        <v>0</v>
      </c>
      <c r="N195" s="61">
        <f t="shared" si="25"/>
        <v>0</v>
      </c>
      <c r="O195" s="61" t="str">
        <f t="shared" si="26"/>
        <v>w.o.</v>
      </c>
    </row>
    <row r="196" spans="1:18" hidden="1" outlineLevel="1" x14ac:dyDescent="0.25">
      <c r="C196" s="24">
        <v>193</v>
      </c>
      <c r="E196" s="20">
        <f t="shared" ref="E196:E203" si="29">VLOOKUP((C196),PaikNMV08paar,6)</f>
        <v>0</v>
      </c>
      <c r="F196" s="20" t="str">
        <f t="shared" ref="F196:F203" si="30">VLOOKUP((C196),PaikNMV08paar,2)&amp;" "&amp;VLOOKUP((C196),PaikNMV08paar,3)&amp;" - "&amp;VLOOKUP((C196),PaikNMV08paar,4)&amp;" "&amp;VLOOKUP((C196),PaikNMV08paar,5)</f>
        <v xml:space="preserve">  -  </v>
      </c>
      <c r="J196" s="23" t="s">
        <v>35</v>
      </c>
      <c r="K196" s="61" t="str">
        <f t="shared" si="22"/>
        <v xml:space="preserve">  -  </v>
      </c>
      <c r="L196" s="61">
        <f t="shared" si="23"/>
        <v>0</v>
      </c>
      <c r="M196" s="61">
        <f t="shared" si="24"/>
        <v>0</v>
      </c>
      <c r="N196" s="61">
        <f t="shared" si="25"/>
        <v>0</v>
      </c>
      <c r="O196" s="61" t="str">
        <f t="shared" si="26"/>
        <v>w.o.</v>
      </c>
    </row>
    <row r="197" spans="1:18" hidden="1" outlineLevel="1" x14ac:dyDescent="0.25">
      <c r="C197" s="24">
        <v>194</v>
      </c>
      <c r="E197" s="20">
        <f t="shared" si="29"/>
        <v>0</v>
      </c>
      <c r="F197" s="20" t="str">
        <f t="shared" si="30"/>
        <v xml:space="preserve">  -  </v>
      </c>
      <c r="J197" s="23" t="s">
        <v>35</v>
      </c>
      <c r="K197" s="61" t="str">
        <f t="shared" ref="K197:K222" si="31">IF(ISBLANK(J197),"",IF(VALUE(LEFT(J197))&gt;VALUE(RIGHT(J197)),F197,I197))</f>
        <v xml:space="preserve">  -  </v>
      </c>
      <c r="L197" s="61">
        <f t="shared" ref="L197:L222" si="32">IF(ISBLANK(J197),"",IF(VALUE(LEFT(J197))&lt;VALUE(RIGHT(J197)),F197,I197))</f>
        <v>0</v>
      </c>
      <c r="M197" s="61">
        <f t="shared" ref="M197:M222" si="33">IF(ISBLANK(J197),"",IF(VALUE(LEFT(J197))&gt;VALUE(RIGHT(J197)),E197,H197))</f>
        <v>0</v>
      </c>
      <c r="N197" s="61">
        <f t="shared" ref="N197:N222" si="34">IF(ISBLANK(J197),"",IF(VALUE(LEFT(J197))&lt;VALUE(RIGHT(J197)),E197,H197))</f>
        <v>0</v>
      </c>
      <c r="O197" s="61" t="str">
        <f t="shared" ref="O197:O222" si="35">IF(ISBLANK(J197),"",IF(OR(LEFT(J197)="9",RIGHT(J197)="9"),"w.o.",IF(VALUE(LEFT(J197))&gt;VALUE(RIGHT(J197)),LEFT(J197)&amp;":"&amp;RIGHT(J197),RIGHT(J197)&amp;":"&amp;LEFT(J197))))</f>
        <v>w.o.</v>
      </c>
    </row>
    <row r="198" spans="1:18" hidden="1" outlineLevel="1" x14ac:dyDescent="0.25">
      <c r="C198" s="24">
        <v>195</v>
      </c>
      <c r="E198" s="20">
        <f t="shared" si="29"/>
        <v>0</v>
      </c>
      <c r="F198" s="20" t="str">
        <f t="shared" si="30"/>
        <v xml:space="preserve">  -  </v>
      </c>
      <c r="J198" s="23" t="s">
        <v>35</v>
      </c>
      <c r="K198" s="61" t="str">
        <f t="shared" si="31"/>
        <v xml:space="preserve">  -  </v>
      </c>
      <c r="L198" s="61">
        <f t="shared" si="32"/>
        <v>0</v>
      </c>
      <c r="M198" s="61">
        <f t="shared" si="33"/>
        <v>0</v>
      </c>
      <c r="N198" s="61">
        <f t="shared" si="34"/>
        <v>0</v>
      </c>
      <c r="O198" s="61" t="str">
        <f t="shared" si="35"/>
        <v>w.o.</v>
      </c>
    </row>
    <row r="199" spans="1:18" hidden="1" outlineLevel="1" x14ac:dyDescent="0.25">
      <c r="C199" s="24">
        <v>196</v>
      </c>
      <c r="E199" s="20">
        <f t="shared" si="29"/>
        <v>0</v>
      </c>
      <c r="F199" s="20" t="str">
        <f t="shared" si="30"/>
        <v xml:space="preserve">  -  </v>
      </c>
      <c r="J199" s="23" t="s">
        <v>35</v>
      </c>
      <c r="K199" s="61" t="str">
        <f t="shared" si="31"/>
        <v xml:space="preserve">  -  </v>
      </c>
      <c r="L199" s="61">
        <f t="shared" si="32"/>
        <v>0</v>
      </c>
      <c r="M199" s="61">
        <f t="shared" si="33"/>
        <v>0</v>
      </c>
      <c r="N199" s="61">
        <f t="shared" si="34"/>
        <v>0</v>
      </c>
      <c r="O199" s="61" t="str">
        <f t="shared" si="35"/>
        <v>w.o.</v>
      </c>
    </row>
    <row r="200" spans="1:18" hidden="1" outlineLevel="1" x14ac:dyDescent="0.25">
      <c r="C200" s="24">
        <v>197</v>
      </c>
      <c r="E200" s="20">
        <f t="shared" si="29"/>
        <v>0</v>
      </c>
      <c r="F200" s="20" t="str">
        <f t="shared" si="30"/>
        <v xml:space="preserve">  -  </v>
      </c>
      <c r="J200" s="23" t="s">
        <v>35</v>
      </c>
      <c r="K200" s="61" t="str">
        <f t="shared" si="31"/>
        <v xml:space="preserve">  -  </v>
      </c>
      <c r="L200" s="61">
        <f t="shared" si="32"/>
        <v>0</v>
      </c>
      <c r="M200" s="61">
        <f t="shared" si="33"/>
        <v>0</v>
      </c>
      <c r="N200" s="61">
        <f t="shared" si="34"/>
        <v>0</v>
      </c>
      <c r="O200" s="61" t="str">
        <f t="shared" si="35"/>
        <v>w.o.</v>
      </c>
    </row>
    <row r="201" spans="1:18" hidden="1" outlineLevel="1" x14ac:dyDescent="0.25">
      <c r="C201" s="24">
        <v>198</v>
      </c>
      <c r="E201" s="20">
        <f t="shared" si="29"/>
        <v>0</v>
      </c>
      <c r="F201" s="20" t="str">
        <f t="shared" si="30"/>
        <v xml:space="preserve">  -  </v>
      </c>
      <c r="J201" s="23" t="s">
        <v>35</v>
      </c>
      <c r="K201" s="61" t="str">
        <f t="shared" si="31"/>
        <v xml:space="preserve">  -  </v>
      </c>
      <c r="L201" s="61">
        <f t="shared" si="32"/>
        <v>0</v>
      </c>
      <c r="M201" s="61">
        <f t="shared" si="33"/>
        <v>0</v>
      </c>
      <c r="N201" s="61">
        <f t="shared" si="34"/>
        <v>0</v>
      </c>
      <c r="O201" s="61" t="str">
        <f t="shared" si="35"/>
        <v>w.o.</v>
      </c>
    </row>
    <row r="202" spans="1:18" hidden="1" outlineLevel="1" x14ac:dyDescent="0.25">
      <c r="C202" s="24">
        <v>199</v>
      </c>
      <c r="E202" s="20">
        <f t="shared" si="29"/>
        <v>0</v>
      </c>
      <c r="F202" s="20" t="str">
        <f t="shared" si="30"/>
        <v xml:space="preserve">  -  </v>
      </c>
      <c r="J202" s="23" t="s">
        <v>35</v>
      </c>
      <c r="K202" s="61" t="str">
        <f t="shared" si="31"/>
        <v xml:space="preserve">  -  </v>
      </c>
      <c r="L202" s="61">
        <f t="shared" si="32"/>
        <v>0</v>
      </c>
      <c r="M202" s="61">
        <f t="shared" si="33"/>
        <v>0</v>
      </c>
      <c r="N202" s="61">
        <f t="shared" si="34"/>
        <v>0</v>
      </c>
      <c r="O202" s="61" t="str">
        <f t="shared" si="35"/>
        <v>w.o.</v>
      </c>
    </row>
    <row r="203" spans="1:18" hidden="1" outlineLevel="1" x14ac:dyDescent="0.25">
      <c r="C203" s="24">
        <v>200</v>
      </c>
      <c r="E203" s="20">
        <f t="shared" si="29"/>
        <v>0</v>
      </c>
      <c r="F203" s="20" t="str">
        <f t="shared" si="30"/>
        <v xml:space="preserve">  -  </v>
      </c>
      <c r="J203" s="23" t="s">
        <v>35</v>
      </c>
      <c r="K203" s="61" t="str">
        <f t="shared" si="31"/>
        <v xml:space="preserve">  -  </v>
      </c>
      <c r="L203" s="61">
        <f t="shared" si="32"/>
        <v>0</v>
      </c>
      <c r="M203" s="61">
        <f t="shared" si="33"/>
        <v>0</v>
      </c>
      <c r="N203" s="61">
        <f t="shared" si="34"/>
        <v>0</v>
      </c>
      <c r="O203" s="61" t="str">
        <f t="shared" si="35"/>
        <v>w.o.</v>
      </c>
    </row>
    <row r="204" spans="1:18" collapsed="1" x14ac:dyDescent="0.25">
      <c r="A204" s="20" t="str">
        <f>IF(ISBLANK(J204),"MP24","")</f>
        <v/>
      </c>
      <c r="C204" s="20">
        <v>201</v>
      </c>
      <c r="D204" s="20">
        <v>16</v>
      </c>
      <c r="E204" s="20">
        <f t="shared" ref="E204:E235" si="36">VLOOKUP(ABS(D204),MangNMV08paar,IF(D204&gt;0,11,12))</f>
        <v>0</v>
      </c>
      <c r="F204" s="20" t="str">
        <f t="shared" ref="F204:F235" si="37">VLOOKUP(ABS(D204),MangNMV08paar,IF(D204&gt;0,9,10))</f>
        <v xml:space="preserve">  -  </v>
      </c>
      <c r="G204" s="20">
        <v>17</v>
      </c>
      <c r="H204" s="20">
        <f t="shared" ref="H204:H235" si="38">VLOOKUP(ABS(G204),MangNMV08paar,IF(G204&gt;0,11,12))</f>
        <v>0</v>
      </c>
      <c r="I204" s="20" t="str">
        <f t="shared" ref="I204:I235" si="39">VLOOKUP(ABS(G204),MangNMV08paar,IF(G204&gt;0,9,10))</f>
        <v xml:space="preserve">  -  </v>
      </c>
      <c r="J204" s="66" t="s">
        <v>84</v>
      </c>
      <c r="K204" s="61" t="str">
        <f t="shared" si="31"/>
        <v xml:space="preserve">  -  </v>
      </c>
      <c r="L204" s="61" t="str">
        <f t="shared" si="32"/>
        <v xml:space="preserve">  -  </v>
      </c>
      <c r="M204" s="61">
        <f t="shared" si="33"/>
        <v>0</v>
      </c>
      <c r="N204" s="61">
        <f t="shared" si="34"/>
        <v>0</v>
      </c>
      <c r="O204" s="61" t="str">
        <f t="shared" si="35"/>
        <v>0:0</v>
      </c>
      <c r="P204" s="61" t="str">
        <f>IF(Q204&gt;0,Q204,"")</f>
        <v/>
      </c>
      <c r="Q204" s="67"/>
      <c r="R204" s="20" t="str">
        <f>IF(J204&lt;&gt;"","",Q204)</f>
        <v/>
      </c>
    </row>
    <row r="205" spans="1:18" x14ac:dyDescent="0.25">
      <c r="A205" s="20" t="str">
        <f t="shared" ref="A205:A227" si="40">IF(ISBLANK(J205),"MP24","")</f>
        <v/>
      </c>
      <c r="B205" s="2" t="s">
        <v>36</v>
      </c>
      <c r="C205" s="20">
        <v>202</v>
      </c>
      <c r="D205" s="20">
        <v>9</v>
      </c>
      <c r="E205" s="20">
        <f t="shared" si="36"/>
        <v>0</v>
      </c>
      <c r="F205" s="20" t="str">
        <f t="shared" si="37"/>
        <v xml:space="preserve">  -  </v>
      </c>
      <c r="G205" s="20">
        <v>24</v>
      </c>
      <c r="H205" s="20">
        <f t="shared" si="38"/>
        <v>0</v>
      </c>
      <c r="I205" s="20" t="str">
        <f t="shared" si="39"/>
        <v xml:space="preserve">  -  </v>
      </c>
      <c r="J205" s="66" t="s">
        <v>84</v>
      </c>
      <c r="K205" s="61" t="str">
        <f t="shared" si="31"/>
        <v xml:space="preserve">  -  </v>
      </c>
      <c r="L205" s="61" t="str">
        <f t="shared" si="32"/>
        <v xml:space="preserve">  -  </v>
      </c>
      <c r="M205" s="61">
        <f t="shared" si="33"/>
        <v>0</v>
      </c>
      <c r="N205" s="61">
        <f t="shared" si="34"/>
        <v>0</v>
      </c>
      <c r="O205" s="61" t="str">
        <f t="shared" si="35"/>
        <v>0:0</v>
      </c>
      <c r="P205" s="61" t="str">
        <f t="shared" ref="P205:P222" si="41">IF(Q205&gt;0,Q205,"")</f>
        <v/>
      </c>
      <c r="Q205" s="67"/>
      <c r="R205" s="20" t="str">
        <f t="shared" ref="R205:R258" si="42">IF(J205&lt;&gt;"","",Q205)</f>
        <v/>
      </c>
    </row>
    <row r="206" spans="1:18" x14ac:dyDescent="0.25">
      <c r="A206" s="20" t="str">
        <f t="shared" si="40"/>
        <v/>
      </c>
      <c r="B206" s="2" t="s">
        <v>37</v>
      </c>
      <c r="C206" s="20">
        <v>203</v>
      </c>
      <c r="D206" s="20">
        <v>12</v>
      </c>
      <c r="E206" s="20">
        <f t="shared" si="36"/>
        <v>0</v>
      </c>
      <c r="F206" s="20" t="str">
        <f t="shared" si="37"/>
        <v xml:space="preserve">  -  </v>
      </c>
      <c r="G206" s="20">
        <v>21</v>
      </c>
      <c r="H206" s="20">
        <f t="shared" si="38"/>
        <v>0</v>
      </c>
      <c r="I206" s="20" t="str">
        <f t="shared" si="39"/>
        <v xml:space="preserve">  -  </v>
      </c>
      <c r="J206" s="66" t="s">
        <v>84</v>
      </c>
      <c r="K206" s="61" t="str">
        <f t="shared" si="31"/>
        <v xml:space="preserve">  -  </v>
      </c>
      <c r="L206" s="61" t="str">
        <f t="shared" si="32"/>
        <v xml:space="preserve">  -  </v>
      </c>
      <c r="M206" s="61">
        <f t="shared" si="33"/>
        <v>0</v>
      </c>
      <c r="N206" s="61">
        <f t="shared" si="34"/>
        <v>0</v>
      </c>
      <c r="O206" s="61" t="str">
        <f t="shared" si="35"/>
        <v>0:0</v>
      </c>
      <c r="P206" s="61" t="str">
        <f t="shared" si="41"/>
        <v/>
      </c>
      <c r="Q206" s="67"/>
      <c r="R206" s="20" t="str">
        <f t="shared" si="42"/>
        <v/>
      </c>
    </row>
    <row r="207" spans="1:18" x14ac:dyDescent="0.25">
      <c r="A207" s="20" t="str">
        <f t="shared" si="40"/>
        <v/>
      </c>
      <c r="C207" s="20">
        <v>204</v>
      </c>
      <c r="D207" s="20">
        <v>13</v>
      </c>
      <c r="E207" s="20">
        <f t="shared" si="36"/>
        <v>0</v>
      </c>
      <c r="F207" s="20" t="str">
        <f t="shared" si="37"/>
        <v xml:space="preserve">  -  </v>
      </c>
      <c r="G207" s="20">
        <v>20</v>
      </c>
      <c r="H207" s="20">
        <f t="shared" si="38"/>
        <v>0</v>
      </c>
      <c r="I207" s="20" t="str">
        <f t="shared" si="39"/>
        <v xml:space="preserve">  -  </v>
      </c>
      <c r="J207" s="66" t="s">
        <v>84</v>
      </c>
      <c r="K207" s="61" t="str">
        <f t="shared" si="31"/>
        <v xml:space="preserve">  -  </v>
      </c>
      <c r="L207" s="61" t="str">
        <f t="shared" si="32"/>
        <v xml:space="preserve">  -  </v>
      </c>
      <c r="M207" s="61">
        <f t="shared" si="33"/>
        <v>0</v>
      </c>
      <c r="N207" s="61">
        <f t="shared" si="34"/>
        <v>0</v>
      </c>
      <c r="O207" s="61" t="str">
        <f t="shared" si="35"/>
        <v>0:0</v>
      </c>
      <c r="P207" s="61" t="str">
        <f t="shared" si="41"/>
        <v/>
      </c>
      <c r="Q207" s="67"/>
      <c r="R207" s="20" t="str">
        <f t="shared" si="42"/>
        <v/>
      </c>
    </row>
    <row r="208" spans="1:18" x14ac:dyDescent="0.25">
      <c r="A208" s="20" t="str">
        <f t="shared" si="40"/>
        <v/>
      </c>
      <c r="C208" s="20">
        <v>205</v>
      </c>
      <c r="D208" s="20">
        <v>14</v>
      </c>
      <c r="E208" s="20">
        <f t="shared" si="36"/>
        <v>0</v>
      </c>
      <c r="F208" s="20" t="str">
        <f t="shared" si="37"/>
        <v xml:space="preserve">  -  </v>
      </c>
      <c r="G208" s="20">
        <v>19</v>
      </c>
      <c r="H208" s="20">
        <f t="shared" si="38"/>
        <v>0</v>
      </c>
      <c r="I208" s="20" t="str">
        <f t="shared" si="39"/>
        <v xml:space="preserve">  -  </v>
      </c>
      <c r="J208" s="66" t="s">
        <v>84</v>
      </c>
      <c r="K208" s="61" t="str">
        <f t="shared" si="31"/>
        <v xml:space="preserve">  -  </v>
      </c>
      <c r="L208" s="61" t="str">
        <f t="shared" si="32"/>
        <v xml:space="preserve">  -  </v>
      </c>
      <c r="M208" s="61">
        <f t="shared" si="33"/>
        <v>0</v>
      </c>
      <c r="N208" s="61">
        <f t="shared" si="34"/>
        <v>0</v>
      </c>
      <c r="O208" s="61" t="str">
        <f t="shared" si="35"/>
        <v>0:0</v>
      </c>
      <c r="P208" s="61" t="str">
        <f t="shared" si="41"/>
        <v/>
      </c>
      <c r="Q208" s="67"/>
      <c r="R208" s="20" t="str">
        <f t="shared" si="42"/>
        <v/>
      </c>
    </row>
    <row r="209" spans="1:19" x14ac:dyDescent="0.25">
      <c r="A209" s="20" t="str">
        <f t="shared" si="40"/>
        <v/>
      </c>
      <c r="B209" s="2" t="s">
        <v>38</v>
      </c>
      <c r="C209" s="20">
        <v>206</v>
      </c>
      <c r="D209" s="20">
        <v>11</v>
      </c>
      <c r="E209" s="20">
        <f t="shared" si="36"/>
        <v>0</v>
      </c>
      <c r="F209" s="20" t="str">
        <f t="shared" si="37"/>
        <v xml:space="preserve">  -  </v>
      </c>
      <c r="G209" s="20">
        <v>22</v>
      </c>
      <c r="H209" s="20">
        <f t="shared" si="38"/>
        <v>0</v>
      </c>
      <c r="I209" s="20" t="str">
        <f t="shared" si="39"/>
        <v xml:space="preserve">  -  </v>
      </c>
      <c r="J209" s="66" t="s">
        <v>84</v>
      </c>
      <c r="K209" s="61" t="str">
        <f t="shared" si="31"/>
        <v xml:space="preserve">  -  </v>
      </c>
      <c r="L209" s="61" t="str">
        <f t="shared" si="32"/>
        <v xml:space="preserve">  -  </v>
      </c>
      <c r="M209" s="61">
        <f t="shared" si="33"/>
        <v>0</v>
      </c>
      <c r="N209" s="61">
        <f t="shared" si="34"/>
        <v>0</v>
      </c>
      <c r="O209" s="61" t="str">
        <f t="shared" si="35"/>
        <v>0:0</v>
      </c>
      <c r="P209" s="61" t="str">
        <f t="shared" si="41"/>
        <v/>
      </c>
      <c r="Q209" s="67"/>
      <c r="R209" s="20" t="str">
        <f t="shared" si="42"/>
        <v/>
      </c>
    </row>
    <row r="210" spans="1:19" x14ac:dyDescent="0.25">
      <c r="A210" s="20" t="str">
        <f t="shared" si="40"/>
        <v/>
      </c>
      <c r="B210" s="2" t="s">
        <v>39</v>
      </c>
      <c r="C210" s="20">
        <v>207</v>
      </c>
      <c r="D210" s="20">
        <v>10</v>
      </c>
      <c r="E210" s="20">
        <f t="shared" si="36"/>
        <v>0</v>
      </c>
      <c r="F210" s="20" t="str">
        <f t="shared" si="37"/>
        <v xml:space="preserve">  -  </v>
      </c>
      <c r="G210" s="20">
        <v>23</v>
      </c>
      <c r="H210" s="20">
        <f t="shared" si="38"/>
        <v>0</v>
      </c>
      <c r="I210" s="20" t="str">
        <f t="shared" si="39"/>
        <v xml:space="preserve">  -  </v>
      </c>
      <c r="J210" s="66" t="s">
        <v>84</v>
      </c>
      <c r="K210" s="61" t="str">
        <f t="shared" si="31"/>
        <v xml:space="preserve">  -  </v>
      </c>
      <c r="L210" s="61" t="str">
        <f t="shared" si="32"/>
        <v xml:space="preserve">  -  </v>
      </c>
      <c r="M210" s="61">
        <f t="shared" si="33"/>
        <v>0</v>
      </c>
      <c r="N210" s="61">
        <f t="shared" si="34"/>
        <v>0</v>
      </c>
      <c r="O210" s="61" t="str">
        <f t="shared" si="35"/>
        <v>0:0</v>
      </c>
      <c r="P210" s="61" t="str">
        <f t="shared" si="41"/>
        <v/>
      </c>
      <c r="Q210" s="67"/>
      <c r="R210" s="20" t="str">
        <f t="shared" si="42"/>
        <v/>
      </c>
    </row>
    <row r="211" spans="1:19" ht="13.8" thickBot="1" x14ac:dyDescent="0.3">
      <c r="A211" s="20" t="str">
        <f t="shared" si="40"/>
        <v/>
      </c>
      <c r="B211" s="30"/>
      <c r="C211" s="31">
        <v>208</v>
      </c>
      <c r="D211" s="31">
        <v>15</v>
      </c>
      <c r="E211" s="31">
        <f t="shared" si="36"/>
        <v>0</v>
      </c>
      <c r="F211" s="31" t="str">
        <f t="shared" si="37"/>
        <v xml:space="preserve">  -  </v>
      </c>
      <c r="G211" s="31">
        <v>18</v>
      </c>
      <c r="H211" s="31">
        <f t="shared" si="38"/>
        <v>0</v>
      </c>
      <c r="I211" s="31" t="str">
        <f t="shared" si="39"/>
        <v xml:space="preserve">  -  </v>
      </c>
      <c r="J211" s="66" t="s">
        <v>84</v>
      </c>
      <c r="K211" s="62" t="str">
        <f t="shared" si="31"/>
        <v xml:space="preserve">  -  </v>
      </c>
      <c r="L211" s="62" t="str">
        <f t="shared" si="32"/>
        <v xml:space="preserve">  -  </v>
      </c>
      <c r="M211" s="62">
        <f t="shared" si="33"/>
        <v>0</v>
      </c>
      <c r="N211" s="62">
        <f t="shared" si="34"/>
        <v>0</v>
      </c>
      <c r="O211" s="62" t="str">
        <f t="shared" si="35"/>
        <v>0:0</v>
      </c>
      <c r="P211" s="62" t="str">
        <f t="shared" si="41"/>
        <v/>
      </c>
      <c r="Q211" s="69"/>
      <c r="R211" s="31" t="str">
        <f t="shared" si="42"/>
        <v/>
      </c>
      <c r="S211" s="31"/>
    </row>
    <row r="212" spans="1:19" ht="13.8" thickTop="1" x14ac:dyDescent="0.25">
      <c r="A212" s="20" t="str">
        <f t="shared" si="40"/>
        <v/>
      </c>
      <c r="C212" s="20">
        <v>209</v>
      </c>
      <c r="D212" s="20">
        <v>1</v>
      </c>
      <c r="E212" s="20">
        <f t="shared" si="36"/>
        <v>0</v>
      </c>
      <c r="F212" s="20" t="str">
        <f t="shared" si="37"/>
        <v xml:space="preserve"> MP24 -  </v>
      </c>
      <c r="G212" s="20">
        <v>201</v>
      </c>
      <c r="H212" s="20">
        <f t="shared" si="38"/>
        <v>0</v>
      </c>
      <c r="I212" s="20" t="str">
        <f t="shared" si="39"/>
        <v xml:space="preserve">  -  </v>
      </c>
      <c r="J212" s="66" t="s">
        <v>84</v>
      </c>
      <c r="K212" s="61" t="str">
        <f t="shared" si="31"/>
        <v xml:space="preserve">  -  </v>
      </c>
      <c r="L212" s="61" t="str">
        <f t="shared" si="32"/>
        <v xml:space="preserve">  -  </v>
      </c>
      <c r="M212" s="61">
        <f t="shared" si="33"/>
        <v>0</v>
      </c>
      <c r="N212" s="61">
        <f t="shared" si="34"/>
        <v>0</v>
      </c>
      <c r="O212" s="61" t="str">
        <f t="shared" si="35"/>
        <v>0:0</v>
      </c>
      <c r="P212" s="61" t="str">
        <f t="shared" si="41"/>
        <v/>
      </c>
      <c r="Q212" s="67"/>
      <c r="R212" s="20" t="str">
        <f t="shared" si="42"/>
        <v/>
      </c>
    </row>
    <row r="213" spans="1:19" x14ac:dyDescent="0.25">
      <c r="A213" s="20" t="str">
        <f t="shared" si="40"/>
        <v/>
      </c>
      <c r="B213" s="2" t="s">
        <v>36</v>
      </c>
      <c r="C213" s="20">
        <v>210</v>
      </c>
      <c r="D213" s="20">
        <v>8</v>
      </c>
      <c r="E213" s="20">
        <f t="shared" si="36"/>
        <v>0</v>
      </c>
      <c r="F213" s="20" t="str">
        <f t="shared" si="37"/>
        <v xml:space="preserve">  -  </v>
      </c>
      <c r="G213" s="20">
        <v>202</v>
      </c>
      <c r="H213" s="20">
        <f t="shared" si="38"/>
        <v>0</v>
      </c>
      <c r="I213" s="20" t="str">
        <f t="shared" si="39"/>
        <v xml:space="preserve">  -  </v>
      </c>
      <c r="J213" s="66" t="s">
        <v>84</v>
      </c>
      <c r="K213" s="61" t="str">
        <f t="shared" si="31"/>
        <v xml:space="preserve">  -  </v>
      </c>
      <c r="L213" s="61" t="str">
        <f t="shared" si="32"/>
        <v xml:space="preserve">  -  </v>
      </c>
      <c r="M213" s="61">
        <f t="shared" si="33"/>
        <v>0</v>
      </c>
      <c r="N213" s="61">
        <f t="shared" si="34"/>
        <v>0</v>
      </c>
      <c r="O213" s="61" t="str">
        <f t="shared" si="35"/>
        <v>0:0</v>
      </c>
      <c r="P213" s="61" t="str">
        <f t="shared" si="41"/>
        <v/>
      </c>
      <c r="Q213" s="67"/>
      <c r="R213" s="20" t="str">
        <f t="shared" si="42"/>
        <v/>
      </c>
    </row>
    <row r="214" spans="1:19" x14ac:dyDescent="0.25">
      <c r="A214" s="20" t="str">
        <f t="shared" si="40"/>
        <v/>
      </c>
      <c r="B214" s="2" t="s">
        <v>37</v>
      </c>
      <c r="C214" s="20">
        <v>211</v>
      </c>
      <c r="D214" s="20">
        <v>5</v>
      </c>
      <c r="E214" s="20">
        <f t="shared" si="36"/>
        <v>0</v>
      </c>
      <c r="F214" s="20" t="str">
        <f t="shared" si="37"/>
        <v xml:space="preserve">  -  </v>
      </c>
      <c r="G214" s="20">
        <v>203</v>
      </c>
      <c r="H214" s="20">
        <f t="shared" si="38"/>
        <v>0</v>
      </c>
      <c r="I214" s="20" t="str">
        <f t="shared" si="39"/>
        <v xml:space="preserve">  -  </v>
      </c>
      <c r="J214" s="66" t="s">
        <v>84</v>
      </c>
      <c r="K214" s="61" t="str">
        <f t="shared" si="31"/>
        <v xml:space="preserve">  -  </v>
      </c>
      <c r="L214" s="61" t="str">
        <f t="shared" si="32"/>
        <v xml:space="preserve">  -  </v>
      </c>
      <c r="M214" s="61">
        <f t="shared" si="33"/>
        <v>0</v>
      </c>
      <c r="N214" s="61">
        <f t="shared" si="34"/>
        <v>0</v>
      </c>
      <c r="O214" s="61" t="str">
        <f t="shared" si="35"/>
        <v>0:0</v>
      </c>
      <c r="P214" s="61" t="str">
        <f t="shared" si="41"/>
        <v/>
      </c>
      <c r="Q214" s="67"/>
      <c r="R214" s="20" t="str">
        <f t="shared" si="42"/>
        <v/>
      </c>
    </row>
    <row r="215" spans="1:19" x14ac:dyDescent="0.25">
      <c r="A215" s="20" t="str">
        <f t="shared" si="40"/>
        <v/>
      </c>
      <c r="C215" s="20">
        <v>212</v>
      </c>
      <c r="D215" s="20">
        <v>4</v>
      </c>
      <c r="E215" s="20">
        <f t="shared" si="36"/>
        <v>0</v>
      </c>
      <c r="F215" s="20" t="str">
        <f t="shared" si="37"/>
        <v xml:space="preserve">  -  </v>
      </c>
      <c r="G215" s="20">
        <v>204</v>
      </c>
      <c r="H215" s="20">
        <f t="shared" si="38"/>
        <v>0</v>
      </c>
      <c r="I215" s="20" t="str">
        <f t="shared" si="39"/>
        <v xml:space="preserve">  -  </v>
      </c>
      <c r="J215" s="66" t="s">
        <v>84</v>
      </c>
      <c r="K215" s="61" t="str">
        <f t="shared" si="31"/>
        <v xml:space="preserve">  -  </v>
      </c>
      <c r="L215" s="61" t="str">
        <f t="shared" si="32"/>
        <v xml:space="preserve">  -  </v>
      </c>
      <c r="M215" s="61">
        <f t="shared" si="33"/>
        <v>0</v>
      </c>
      <c r="N215" s="61">
        <f t="shared" si="34"/>
        <v>0</v>
      </c>
      <c r="O215" s="61" t="str">
        <f t="shared" si="35"/>
        <v>0:0</v>
      </c>
      <c r="P215" s="61" t="str">
        <f t="shared" si="41"/>
        <v/>
      </c>
      <c r="Q215" s="67"/>
      <c r="R215" s="20" t="str">
        <f t="shared" si="42"/>
        <v/>
      </c>
    </row>
    <row r="216" spans="1:19" x14ac:dyDescent="0.25">
      <c r="A216" s="20" t="str">
        <f t="shared" si="40"/>
        <v/>
      </c>
      <c r="C216" s="20">
        <v>213</v>
      </c>
      <c r="D216" s="20">
        <v>3</v>
      </c>
      <c r="E216" s="20">
        <f t="shared" si="36"/>
        <v>0</v>
      </c>
      <c r="F216" s="20" t="str">
        <f t="shared" si="37"/>
        <v xml:space="preserve">  -  </v>
      </c>
      <c r="G216" s="20">
        <v>205</v>
      </c>
      <c r="H216" s="20">
        <f t="shared" si="38"/>
        <v>0</v>
      </c>
      <c r="I216" s="20" t="str">
        <f t="shared" si="39"/>
        <v xml:space="preserve">  -  </v>
      </c>
      <c r="J216" s="66" t="s">
        <v>84</v>
      </c>
      <c r="K216" s="61" t="str">
        <f t="shared" si="31"/>
        <v xml:space="preserve">  -  </v>
      </c>
      <c r="L216" s="61" t="str">
        <f t="shared" si="32"/>
        <v xml:space="preserve">  -  </v>
      </c>
      <c r="M216" s="61">
        <f t="shared" si="33"/>
        <v>0</v>
      </c>
      <c r="N216" s="61">
        <f t="shared" si="34"/>
        <v>0</v>
      </c>
      <c r="O216" s="61" t="str">
        <f t="shared" si="35"/>
        <v>0:0</v>
      </c>
      <c r="P216" s="61" t="str">
        <f t="shared" si="41"/>
        <v/>
      </c>
      <c r="Q216" s="67"/>
      <c r="R216" s="20" t="str">
        <f t="shared" si="42"/>
        <v/>
      </c>
    </row>
    <row r="217" spans="1:19" x14ac:dyDescent="0.25">
      <c r="A217" s="20" t="str">
        <f t="shared" si="40"/>
        <v/>
      </c>
      <c r="B217" s="2" t="s">
        <v>40</v>
      </c>
      <c r="C217" s="20">
        <v>214</v>
      </c>
      <c r="D217" s="20">
        <v>6</v>
      </c>
      <c r="E217" s="20">
        <f t="shared" si="36"/>
        <v>0</v>
      </c>
      <c r="F217" s="20" t="str">
        <f t="shared" si="37"/>
        <v xml:space="preserve">  -  </v>
      </c>
      <c r="G217" s="20">
        <v>206</v>
      </c>
      <c r="H217" s="20">
        <f t="shared" si="38"/>
        <v>0</v>
      </c>
      <c r="I217" s="20" t="str">
        <f t="shared" si="39"/>
        <v xml:space="preserve">  -  </v>
      </c>
      <c r="J217" s="66" t="s">
        <v>84</v>
      </c>
      <c r="K217" s="61" t="str">
        <f t="shared" si="31"/>
        <v xml:space="preserve">  -  </v>
      </c>
      <c r="L217" s="61" t="str">
        <f t="shared" si="32"/>
        <v xml:space="preserve">  -  </v>
      </c>
      <c r="M217" s="61">
        <f t="shared" si="33"/>
        <v>0</v>
      </c>
      <c r="N217" s="61">
        <f t="shared" si="34"/>
        <v>0</v>
      </c>
      <c r="O217" s="61" t="str">
        <f t="shared" si="35"/>
        <v>0:0</v>
      </c>
      <c r="P217" s="61" t="str">
        <f t="shared" si="41"/>
        <v/>
      </c>
      <c r="Q217" s="67"/>
      <c r="R217" s="20" t="str">
        <f t="shared" si="42"/>
        <v/>
      </c>
    </row>
    <row r="218" spans="1:19" x14ac:dyDescent="0.25">
      <c r="A218" s="20" t="str">
        <f t="shared" si="40"/>
        <v/>
      </c>
      <c r="B218" s="2" t="s">
        <v>39</v>
      </c>
      <c r="C218" s="20">
        <v>215</v>
      </c>
      <c r="D218" s="20">
        <v>7</v>
      </c>
      <c r="E218" s="20">
        <f t="shared" si="36"/>
        <v>0</v>
      </c>
      <c r="F218" s="20" t="str">
        <f t="shared" si="37"/>
        <v xml:space="preserve">  -  </v>
      </c>
      <c r="G218" s="20">
        <v>207</v>
      </c>
      <c r="H218" s="20">
        <f t="shared" si="38"/>
        <v>0</v>
      </c>
      <c r="I218" s="20" t="str">
        <f t="shared" si="39"/>
        <v xml:space="preserve">  -  </v>
      </c>
      <c r="J218" s="66" t="s">
        <v>84</v>
      </c>
      <c r="K218" s="61" t="str">
        <f t="shared" si="31"/>
        <v xml:space="preserve">  -  </v>
      </c>
      <c r="L218" s="61" t="str">
        <f t="shared" si="32"/>
        <v xml:space="preserve">  -  </v>
      </c>
      <c r="M218" s="61">
        <f t="shared" si="33"/>
        <v>0</v>
      </c>
      <c r="N218" s="61">
        <f t="shared" si="34"/>
        <v>0</v>
      </c>
      <c r="O218" s="61" t="str">
        <f t="shared" si="35"/>
        <v>0:0</v>
      </c>
      <c r="P218" s="61" t="str">
        <f t="shared" si="41"/>
        <v/>
      </c>
      <c r="Q218" s="67"/>
      <c r="R218" s="20" t="str">
        <f t="shared" si="42"/>
        <v/>
      </c>
    </row>
    <row r="219" spans="1:19" ht="13.8" thickBot="1" x14ac:dyDescent="0.3">
      <c r="A219" s="20" t="str">
        <f t="shared" si="40"/>
        <v/>
      </c>
      <c r="B219" s="30"/>
      <c r="C219" s="31">
        <v>216</v>
      </c>
      <c r="D219" s="31">
        <v>2</v>
      </c>
      <c r="E219" s="31">
        <f t="shared" si="36"/>
        <v>0</v>
      </c>
      <c r="F219" s="31" t="str">
        <f t="shared" si="37"/>
        <v xml:space="preserve">  -  </v>
      </c>
      <c r="G219" s="31">
        <v>208</v>
      </c>
      <c r="H219" s="31">
        <f t="shared" si="38"/>
        <v>0</v>
      </c>
      <c r="I219" s="31" t="str">
        <f t="shared" si="39"/>
        <v xml:space="preserve">  -  </v>
      </c>
      <c r="J219" s="66" t="s">
        <v>84</v>
      </c>
      <c r="K219" s="62" t="str">
        <f t="shared" si="31"/>
        <v xml:space="preserve">  -  </v>
      </c>
      <c r="L219" s="62" t="str">
        <f t="shared" si="32"/>
        <v xml:space="preserve">  -  </v>
      </c>
      <c r="M219" s="62">
        <f t="shared" si="33"/>
        <v>0</v>
      </c>
      <c r="N219" s="62">
        <f t="shared" si="34"/>
        <v>0</v>
      </c>
      <c r="O219" s="62" t="str">
        <f t="shared" si="35"/>
        <v>0:0</v>
      </c>
      <c r="P219" s="62" t="str">
        <f t="shared" si="41"/>
        <v/>
      </c>
      <c r="Q219" s="69"/>
      <c r="R219" s="31" t="str">
        <f t="shared" si="42"/>
        <v/>
      </c>
      <c r="S219" s="31"/>
    </row>
    <row r="220" spans="1:19" ht="13.8" thickTop="1" x14ac:dyDescent="0.25">
      <c r="A220" s="20" t="str">
        <f t="shared" si="40"/>
        <v/>
      </c>
      <c r="C220" s="20">
        <v>217</v>
      </c>
      <c r="D220" s="20">
        <v>209</v>
      </c>
      <c r="E220" s="20">
        <f t="shared" si="36"/>
        <v>0</v>
      </c>
      <c r="F220" s="20" t="str">
        <f t="shared" si="37"/>
        <v xml:space="preserve">  -  </v>
      </c>
      <c r="G220" s="20">
        <v>210</v>
      </c>
      <c r="H220" s="20">
        <f t="shared" si="38"/>
        <v>0</v>
      </c>
      <c r="I220" s="20" t="str">
        <f t="shared" si="39"/>
        <v xml:space="preserve">  -  </v>
      </c>
      <c r="J220" s="66" t="s">
        <v>84</v>
      </c>
      <c r="K220" s="61" t="str">
        <f t="shared" si="31"/>
        <v xml:space="preserve">  -  </v>
      </c>
      <c r="L220" s="61" t="str">
        <f t="shared" si="32"/>
        <v xml:space="preserve">  -  </v>
      </c>
      <c r="M220" s="61">
        <f t="shared" si="33"/>
        <v>0</v>
      </c>
      <c r="N220" s="61">
        <f t="shared" si="34"/>
        <v>0</v>
      </c>
      <c r="O220" s="61" t="str">
        <f t="shared" si="35"/>
        <v>0:0</v>
      </c>
      <c r="P220" s="61" t="str">
        <f t="shared" si="41"/>
        <v/>
      </c>
      <c r="Q220" s="67"/>
      <c r="R220" s="20" t="str">
        <f t="shared" si="42"/>
        <v/>
      </c>
    </row>
    <row r="221" spans="1:19" x14ac:dyDescent="0.25">
      <c r="A221" s="20" t="str">
        <f t="shared" si="40"/>
        <v/>
      </c>
      <c r="B221" s="2" t="s">
        <v>41</v>
      </c>
      <c r="C221" s="20">
        <v>218</v>
      </c>
      <c r="D221" s="20">
        <v>211</v>
      </c>
      <c r="E221" s="20">
        <f t="shared" si="36"/>
        <v>0</v>
      </c>
      <c r="F221" s="20" t="str">
        <f t="shared" si="37"/>
        <v xml:space="preserve">  -  </v>
      </c>
      <c r="G221" s="20">
        <v>212</v>
      </c>
      <c r="H221" s="20">
        <f t="shared" si="38"/>
        <v>0</v>
      </c>
      <c r="I221" s="20" t="str">
        <f t="shared" si="39"/>
        <v xml:space="preserve">  -  </v>
      </c>
      <c r="J221" s="66" t="s">
        <v>84</v>
      </c>
      <c r="K221" s="61" t="str">
        <f t="shared" si="31"/>
        <v xml:space="preserve">  -  </v>
      </c>
      <c r="L221" s="61" t="str">
        <f t="shared" si="32"/>
        <v xml:space="preserve">  -  </v>
      </c>
      <c r="M221" s="61">
        <f t="shared" si="33"/>
        <v>0</v>
      </c>
      <c r="N221" s="61">
        <f t="shared" si="34"/>
        <v>0</v>
      </c>
      <c r="O221" s="61" t="str">
        <f t="shared" si="35"/>
        <v>0:0</v>
      </c>
      <c r="P221" s="61" t="str">
        <f t="shared" si="41"/>
        <v/>
      </c>
      <c r="Q221" s="67"/>
      <c r="R221" s="20" t="str">
        <f t="shared" si="42"/>
        <v/>
      </c>
    </row>
    <row r="222" spans="1:19" x14ac:dyDescent="0.25">
      <c r="A222" s="20" t="str">
        <f t="shared" si="40"/>
        <v/>
      </c>
      <c r="B222" s="2" t="s">
        <v>42</v>
      </c>
      <c r="C222" s="20">
        <v>219</v>
      </c>
      <c r="D222" s="20">
        <v>213</v>
      </c>
      <c r="E222" s="20">
        <f t="shared" si="36"/>
        <v>0</v>
      </c>
      <c r="F222" s="20" t="str">
        <f t="shared" si="37"/>
        <v xml:space="preserve">  -  </v>
      </c>
      <c r="G222" s="20">
        <v>214</v>
      </c>
      <c r="H222" s="20">
        <f t="shared" si="38"/>
        <v>0</v>
      </c>
      <c r="I222" s="20" t="str">
        <f t="shared" si="39"/>
        <v xml:space="preserve">  -  </v>
      </c>
      <c r="J222" s="66" t="s">
        <v>84</v>
      </c>
      <c r="K222" s="61" t="str">
        <f t="shared" si="31"/>
        <v xml:space="preserve">  -  </v>
      </c>
      <c r="L222" s="61" t="str">
        <f t="shared" si="32"/>
        <v xml:space="preserve">  -  </v>
      </c>
      <c r="M222" s="61">
        <f t="shared" si="33"/>
        <v>0</v>
      </c>
      <c r="N222" s="61">
        <f t="shared" si="34"/>
        <v>0</v>
      </c>
      <c r="O222" s="61" t="str">
        <f t="shared" si="35"/>
        <v>0:0</v>
      </c>
      <c r="P222" s="61" t="str">
        <f t="shared" si="41"/>
        <v/>
      </c>
      <c r="Q222" s="67"/>
      <c r="R222" s="20" t="str">
        <f t="shared" si="42"/>
        <v/>
      </c>
    </row>
    <row r="223" spans="1:19" ht="13.8" thickBot="1" x14ac:dyDescent="0.3">
      <c r="A223" s="20" t="str">
        <f t="shared" si="40"/>
        <v/>
      </c>
      <c r="B223" s="30"/>
      <c r="C223" s="31">
        <v>220</v>
      </c>
      <c r="D223" s="31">
        <v>215</v>
      </c>
      <c r="E223" s="31">
        <f t="shared" si="36"/>
        <v>0</v>
      </c>
      <c r="F223" s="31" t="str">
        <f t="shared" si="37"/>
        <v xml:space="preserve">  -  </v>
      </c>
      <c r="G223" s="31">
        <v>216</v>
      </c>
      <c r="H223" s="31">
        <f t="shared" si="38"/>
        <v>0</v>
      </c>
      <c r="I223" s="31" t="str">
        <f t="shared" si="39"/>
        <v xml:space="preserve">  -  </v>
      </c>
      <c r="J223" s="66" t="s">
        <v>84</v>
      </c>
      <c r="K223" s="62" t="str">
        <f t="shared" ref="K223:K259" si="43">IF(ISBLANK(J223),"",IF(VALUE(LEFT(J223))&gt;VALUE(RIGHT(J223)),F223,I223))</f>
        <v xml:space="preserve">  -  </v>
      </c>
      <c r="L223" s="62" t="str">
        <f t="shared" ref="L223:L259" si="44">IF(ISBLANK(J223),"",IF(VALUE(LEFT(J223))&lt;VALUE(RIGHT(J223)),F223,I223))</f>
        <v xml:space="preserve">  -  </v>
      </c>
      <c r="M223" s="62">
        <f t="shared" ref="M223:M259" si="45">IF(ISBLANK(J223),"",IF(VALUE(LEFT(J223))&gt;VALUE(RIGHT(J223)),E223,H223))</f>
        <v>0</v>
      </c>
      <c r="N223" s="62">
        <f t="shared" ref="N223:N259" si="46">IF(ISBLANK(J223),"",IF(VALUE(LEFT(J223))&lt;VALUE(RIGHT(J223)),E223,H223))</f>
        <v>0</v>
      </c>
      <c r="O223" s="62" t="str">
        <f t="shared" ref="O223:O259" si="47">IF(ISBLANK(J223),"",IF(OR(LEFT(J223)="9",RIGHT(J223)="9"),"w.o.",IF(VALUE(LEFT(J223))&gt;VALUE(RIGHT(J223)),LEFT(J223)&amp;":"&amp;RIGHT(J223),RIGHT(J223)&amp;":"&amp;LEFT(J223))))</f>
        <v>0:0</v>
      </c>
      <c r="P223" s="62" t="str">
        <f t="shared" ref="P223:P259" si="48">IF(Q223&gt;0,Q223,"")</f>
        <v/>
      </c>
      <c r="Q223" s="69"/>
      <c r="R223" s="31" t="str">
        <f t="shared" si="42"/>
        <v/>
      </c>
      <c r="S223" s="31"/>
    </row>
    <row r="224" spans="1:19" ht="13.8" thickTop="1" x14ac:dyDescent="0.25">
      <c r="A224" s="20" t="str">
        <f t="shared" si="40"/>
        <v/>
      </c>
      <c r="B224" s="2" t="s">
        <v>41</v>
      </c>
      <c r="C224" s="20">
        <v>221</v>
      </c>
      <c r="D224" s="20">
        <v>217</v>
      </c>
      <c r="E224" s="20">
        <f t="shared" si="36"/>
        <v>0</v>
      </c>
      <c r="F224" s="20" t="str">
        <f t="shared" si="37"/>
        <v xml:space="preserve">  -  </v>
      </c>
      <c r="G224" s="20">
        <v>218</v>
      </c>
      <c r="H224" s="20">
        <f t="shared" si="38"/>
        <v>0</v>
      </c>
      <c r="I224" s="20" t="str">
        <f t="shared" si="39"/>
        <v xml:space="preserve">  -  </v>
      </c>
      <c r="J224" s="66" t="s">
        <v>84</v>
      </c>
      <c r="K224" s="61" t="str">
        <f t="shared" si="43"/>
        <v xml:space="preserve">  -  </v>
      </c>
      <c r="L224" s="61" t="str">
        <f t="shared" si="44"/>
        <v xml:space="preserve">  -  </v>
      </c>
      <c r="M224" s="61">
        <f t="shared" si="45"/>
        <v>0</v>
      </c>
      <c r="N224" s="61">
        <f t="shared" si="46"/>
        <v>0</v>
      </c>
      <c r="O224" s="61" t="str">
        <f t="shared" si="47"/>
        <v>0:0</v>
      </c>
      <c r="P224" s="61" t="str">
        <f t="shared" si="48"/>
        <v/>
      </c>
      <c r="Q224" s="67"/>
      <c r="R224" s="20" t="str">
        <f t="shared" si="42"/>
        <v/>
      </c>
    </row>
    <row r="225" spans="1:32" ht="13.8" thickBot="1" x14ac:dyDescent="0.3">
      <c r="A225" s="20" t="str">
        <f t="shared" si="40"/>
        <v/>
      </c>
      <c r="B225" s="30" t="s">
        <v>43</v>
      </c>
      <c r="C225" s="31">
        <v>222</v>
      </c>
      <c r="D225" s="31">
        <v>219</v>
      </c>
      <c r="E225" s="31">
        <f t="shared" si="36"/>
        <v>0</v>
      </c>
      <c r="F225" s="31" t="str">
        <f t="shared" si="37"/>
        <v xml:space="preserve">  -  </v>
      </c>
      <c r="G225" s="31">
        <v>220</v>
      </c>
      <c r="H225" s="31">
        <f t="shared" si="38"/>
        <v>0</v>
      </c>
      <c r="I225" s="31" t="str">
        <f t="shared" si="39"/>
        <v xml:space="preserve">  -  </v>
      </c>
      <c r="J225" s="66" t="s">
        <v>84</v>
      </c>
      <c r="K225" s="62" t="str">
        <f t="shared" si="43"/>
        <v xml:space="preserve">  -  </v>
      </c>
      <c r="L225" s="62" t="str">
        <f t="shared" si="44"/>
        <v xml:space="preserve">  -  </v>
      </c>
      <c r="M225" s="62">
        <f t="shared" si="45"/>
        <v>0</v>
      </c>
      <c r="N225" s="62">
        <f t="shared" si="46"/>
        <v>0</v>
      </c>
      <c r="O225" s="62" t="str">
        <f t="shared" si="47"/>
        <v>0:0</v>
      </c>
      <c r="P225" s="62" t="str">
        <f t="shared" si="48"/>
        <v/>
      </c>
      <c r="Q225" s="69"/>
      <c r="R225" s="31" t="str">
        <f t="shared" si="42"/>
        <v/>
      </c>
      <c r="S225" s="31"/>
    </row>
    <row r="226" spans="1:32" ht="13.8" thickTop="1" x14ac:dyDescent="0.25">
      <c r="A226" s="20" t="str">
        <f t="shared" si="40"/>
        <v/>
      </c>
      <c r="B226" s="32" t="s">
        <v>3</v>
      </c>
      <c r="C226" s="33">
        <v>223</v>
      </c>
      <c r="D226" s="33">
        <v>-221</v>
      </c>
      <c r="E226" s="33">
        <f t="shared" si="36"/>
        <v>0</v>
      </c>
      <c r="F226" s="33" t="str">
        <f t="shared" si="37"/>
        <v xml:space="preserve">  -  </v>
      </c>
      <c r="G226" s="33">
        <v>-222</v>
      </c>
      <c r="H226" s="33">
        <f t="shared" si="38"/>
        <v>0</v>
      </c>
      <c r="I226" s="33" t="str">
        <f t="shared" si="39"/>
        <v xml:space="preserve">  -  </v>
      </c>
      <c r="J226" s="66" t="s">
        <v>84</v>
      </c>
      <c r="K226" s="63" t="str">
        <f t="shared" si="43"/>
        <v xml:space="preserve">  -  </v>
      </c>
      <c r="L226" s="63" t="str">
        <f t="shared" si="44"/>
        <v xml:space="preserve">  -  </v>
      </c>
      <c r="M226" s="63">
        <f t="shared" si="45"/>
        <v>0</v>
      </c>
      <c r="N226" s="63">
        <f t="shared" si="46"/>
        <v>0</v>
      </c>
      <c r="O226" s="63" t="str">
        <f t="shared" si="47"/>
        <v>0:0</v>
      </c>
      <c r="P226" s="63" t="str">
        <f t="shared" si="48"/>
        <v/>
      </c>
      <c r="Q226" s="71"/>
      <c r="R226" s="33" t="str">
        <f t="shared" si="42"/>
        <v/>
      </c>
      <c r="S226" s="33"/>
    </row>
    <row r="227" spans="1:32" ht="13.8" thickBot="1" x14ac:dyDescent="0.3">
      <c r="A227" s="20" t="str">
        <f t="shared" si="40"/>
        <v/>
      </c>
      <c r="B227" s="25" t="s">
        <v>1</v>
      </c>
      <c r="C227" s="26">
        <v>224</v>
      </c>
      <c r="D227" s="26">
        <v>221</v>
      </c>
      <c r="E227" s="26">
        <f t="shared" si="36"/>
        <v>0</v>
      </c>
      <c r="F227" s="26" t="str">
        <f t="shared" si="37"/>
        <v xml:space="preserve">  -  </v>
      </c>
      <c r="G227" s="26">
        <v>222</v>
      </c>
      <c r="H227" s="26">
        <f t="shared" si="38"/>
        <v>0</v>
      </c>
      <c r="I227" s="26" t="str">
        <f t="shared" si="39"/>
        <v xml:space="preserve">  -  </v>
      </c>
      <c r="J227" s="66" t="s">
        <v>84</v>
      </c>
      <c r="K227" s="64" t="str">
        <f t="shared" si="43"/>
        <v xml:space="preserve">  -  </v>
      </c>
      <c r="L227" s="64" t="str">
        <f t="shared" si="44"/>
        <v xml:space="preserve">  -  </v>
      </c>
      <c r="M227" s="64">
        <f t="shared" si="45"/>
        <v>0</v>
      </c>
      <c r="N227" s="64">
        <f t="shared" si="46"/>
        <v>0</v>
      </c>
      <c r="O227" s="64" t="str">
        <f t="shared" si="47"/>
        <v>0:0</v>
      </c>
      <c r="P227" s="64" t="str">
        <f t="shared" si="48"/>
        <v/>
      </c>
      <c r="Q227" s="73"/>
      <c r="R227" s="26" t="str">
        <f t="shared" si="42"/>
        <v/>
      </c>
      <c r="S227" s="26"/>
    </row>
    <row r="228" spans="1:32" x14ac:dyDescent="0.25">
      <c r="A228" s="20" t="str">
        <f>IF(ISBLANK(J228),"MP16","")</f>
        <v/>
      </c>
      <c r="C228" s="20">
        <v>231</v>
      </c>
      <c r="D228" s="20">
        <v>31</v>
      </c>
      <c r="E228" s="20">
        <f t="shared" si="36"/>
        <v>0</v>
      </c>
      <c r="F228" s="20" t="str">
        <f t="shared" si="37"/>
        <v xml:space="preserve"> MP16 -  </v>
      </c>
      <c r="G228" s="20">
        <v>46</v>
      </c>
      <c r="H228" s="20">
        <f t="shared" si="38"/>
        <v>0</v>
      </c>
      <c r="I228" s="20" t="str">
        <f t="shared" si="39"/>
        <v xml:space="preserve"> bye -  bye</v>
      </c>
      <c r="J228" s="66" t="s">
        <v>84</v>
      </c>
      <c r="K228" s="61" t="str">
        <f t="shared" si="43"/>
        <v xml:space="preserve"> bye -  bye</v>
      </c>
      <c r="L228" s="61" t="str">
        <f t="shared" si="44"/>
        <v xml:space="preserve"> bye -  bye</v>
      </c>
      <c r="M228" s="61">
        <f t="shared" si="45"/>
        <v>0</v>
      </c>
      <c r="N228" s="61">
        <f t="shared" si="46"/>
        <v>0</v>
      </c>
      <c r="O228" s="61" t="str">
        <f t="shared" si="47"/>
        <v>0:0</v>
      </c>
      <c r="P228" s="61" t="str">
        <f t="shared" si="48"/>
        <v/>
      </c>
      <c r="Q228" s="67"/>
      <c r="R228" s="20" t="str">
        <f t="shared" si="42"/>
        <v/>
      </c>
    </row>
    <row r="229" spans="1:32" x14ac:dyDescent="0.25">
      <c r="A229" s="20" t="str">
        <f t="shared" ref="A229:A243" si="49">IF(ISBLANK(J229),"MP16","")</f>
        <v/>
      </c>
      <c r="B229" s="2" t="s">
        <v>36</v>
      </c>
      <c r="C229" s="20">
        <v>232</v>
      </c>
      <c r="D229" s="20">
        <v>39</v>
      </c>
      <c r="E229" s="20">
        <f t="shared" si="36"/>
        <v>0</v>
      </c>
      <c r="F229" s="20" t="str">
        <f t="shared" si="37"/>
        <v xml:space="preserve">PÄLSING  - PIKKOR </v>
      </c>
      <c r="G229" s="20">
        <v>38</v>
      </c>
      <c r="H229" s="20">
        <f t="shared" si="38"/>
        <v>0</v>
      </c>
      <c r="I229" s="20" t="str">
        <f t="shared" si="39"/>
        <v xml:space="preserve">EVERT  - ADAMSON </v>
      </c>
      <c r="J229" s="66" t="s">
        <v>104</v>
      </c>
      <c r="K229" s="61" t="str">
        <f t="shared" si="43"/>
        <v xml:space="preserve">EVERT  - ADAMSON </v>
      </c>
      <c r="L229" s="61" t="str">
        <f t="shared" si="44"/>
        <v xml:space="preserve">PÄLSING  - PIKKOR </v>
      </c>
      <c r="M229" s="61">
        <f t="shared" si="45"/>
        <v>0</v>
      </c>
      <c r="N229" s="61">
        <f t="shared" si="46"/>
        <v>0</v>
      </c>
      <c r="O229" s="61" t="str">
        <f t="shared" si="47"/>
        <v>3:0</v>
      </c>
      <c r="P229" s="61">
        <f t="shared" si="48"/>
        <v>1</v>
      </c>
      <c r="Q229" s="67">
        <v>1</v>
      </c>
      <c r="R229" s="20" t="str">
        <f t="shared" si="42"/>
        <v/>
      </c>
    </row>
    <row r="230" spans="1:32" x14ac:dyDescent="0.25">
      <c r="A230" s="20" t="str">
        <f t="shared" si="49"/>
        <v/>
      </c>
      <c r="B230" s="2" t="s">
        <v>37</v>
      </c>
      <c r="C230" s="20">
        <v>233</v>
      </c>
      <c r="D230" s="20">
        <v>35</v>
      </c>
      <c r="E230" s="20">
        <f t="shared" si="36"/>
        <v>0</v>
      </c>
      <c r="F230" s="20" t="str">
        <f t="shared" si="37"/>
        <v xml:space="preserve">RUBEN  - TÜRK </v>
      </c>
      <c r="G230" s="20">
        <v>42</v>
      </c>
      <c r="H230" s="20">
        <f t="shared" si="38"/>
        <v>0</v>
      </c>
      <c r="I230" s="20" t="str">
        <f t="shared" si="39"/>
        <v xml:space="preserve"> bye -  bye</v>
      </c>
      <c r="J230" s="66" t="s">
        <v>35</v>
      </c>
      <c r="K230" s="61" t="str">
        <f t="shared" si="43"/>
        <v xml:space="preserve">RUBEN  - TÜRK </v>
      </c>
      <c r="L230" s="61" t="str">
        <f t="shared" si="44"/>
        <v xml:space="preserve"> bye -  bye</v>
      </c>
      <c r="M230" s="61">
        <f t="shared" si="45"/>
        <v>0</v>
      </c>
      <c r="N230" s="61">
        <f t="shared" si="46"/>
        <v>0</v>
      </c>
      <c r="O230" s="61" t="str">
        <f t="shared" si="47"/>
        <v>w.o.</v>
      </c>
      <c r="P230" s="61" t="str">
        <f t="shared" si="48"/>
        <v/>
      </c>
      <c r="Q230" s="67"/>
      <c r="R230" s="20" t="str">
        <f t="shared" si="42"/>
        <v/>
      </c>
    </row>
    <row r="231" spans="1:32" x14ac:dyDescent="0.25">
      <c r="A231" s="20" t="str">
        <f t="shared" si="49"/>
        <v/>
      </c>
      <c r="C231" s="20">
        <v>234</v>
      </c>
      <c r="D231" s="20">
        <v>43</v>
      </c>
      <c r="E231" s="20">
        <f t="shared" si="36"/>
        <v>0</v>
      </c>
      <c r="F231" s="20" t="str">
        <f t="shared" si="37"/>
        <v xml:space="preserve"> bye -  bye</v>
      </c>
      <c r="G231" s="20">
        <v>34</v>
      </c>
      <c r="H231" s="20">
        <f t="shared" si="38"/>
        <v>0</v>
      </c>
      <c r="I231" s="20" t="str">
        <f t="shared" si="39"/>
        <v xml:space="preserve">VAMMUS  - KUZNETSOV </v>
      </c>
      <c r="J231" s="66" t="s">
        <v>103</v>
      </c>
      <c r="K231" s="61" t="str">
        <f t="shared" si="43"/>
        <v xml:space="preserve">VAMMUS  - KUZNETSOV </v>
      </c>
      <c r="L231" s="61" t="str">
        <f t="shared" si="44"/>
        <v xml:space="preserve"> bye -  bye</v>
      </c>
      <c r="M231" s="61">
        <f t="shared" si="45"/>
        <v>0</v>
      </c>
      <c r="N231" s="61">
        <f t="shared" si="46"/>
        <v>0</v>
      </c>
      <c r="O231" s="61" t="str">
        <f t="shared" si="47"/>
        <v>w.o.</v>
      </c>
      <c r="P231" s="61" t="str">
        <f t="shared" si="48"/>
        <v/>
      </c>
      <c r="Q231" s="67"/>
      <c r="R231" s="20" t="str">
        <f t="shared" si="42"/>
        <v/>
      </c>
    </row>
    <row r="232" spans="1:32" x14ac:dyDescent="0.25">
      <c r="A232" s="20" t="str">
        <f t="shared" si="49"/>
        <v/>
      </c>
      <c r="C232" s="20">
        <v>235</v>
      </c>
      <c r="D232" s="20">
        <v>33</v>
      </c>
      <c r="E232" s="20">
        <f t="shared" si="36"/>
        <v>0</v>
      </c>
      <c r="F232" s="20" t="str">
        <f t="shared" si="37"/>
        <v xml:space="preserve">KULL  - PRINTSMANN </v>
      </c>
      <c r="G232" s="20">
        <v>44</v>
      </c>
      <c r="H232" s="20">
        <f t="shared" si="38"/>
        <v>0</v>
      </c>
      <c r="I232" s="20" t="str">
        <f t="shared" si="39"/>
        <v xml:space="preserve"> bye -  bye</v>
      </c>
      <c r="J232" s="66" t="s">
        <v>35</v>
      </c>
      <c r="K232" s="61" t="str">
        <f t="shared" si="43"/>
        <v xml:space="preserve">KULL  - PRINTSMANN </v>
      </c>
      <c r="L232" s="61" t="str">
        <f t="shared" si="44"/>
        <v xml:space="preserve"> bye -  bye</v>
      </c>
      <c r="M232" s="61">
        <f t="shared" si="45"/>
        <v>0</v>
      </c>
      <c r="N232" s="61">
        <f t="shared" si="46"/>
        <v>0</v>
      </c>
      <c r="O232" s="61" t="str">
        <f t="shared" si="47"/>
        <v>w.o.</v>
      </c>
      <c r="P232" s="61" t="str">
        <f t="shared" si="48"/>
        <v/>
      </c>
      <c r="Q232" s="67"/>
      <c r="R232" s="20" t="str">
        <f t="shared" si="42"/>
        <v/>
      </c>
    </row>
    <row r="233" spans="1:32" x14ac:dyDescent="0.25">
      <c r="A233" s="20" t="str">
        <f t="shared" si="49"/>
        <v/>
      </c>
      <c r="B233" s="2" t="s">
        <v>38</v>
      </c>
      <c r="C233" s="20">
        <v>236</v>
      </c>
      <c r="D233" s="20">
        <v>41</v>
      </c>
      <c r="E233" s="20">
        <f t="shared" si="36"/>
        <v>0</v>
      </c>
      <c r="F233" s="20" t="str">
        <f t="shared" si="37"/>
        <v xml:space="preserve"> bye -  bye</v>
      </c>
      <c r="G233" s="20">
        <v>36</v>
      </c>
      <c r="H233" s="20">
        <f t="shared" si="38"/>
        <v>0</v>
      </c>
      <c r="I233" s="20" t="str">
        <f t="shared" si="39"/>
        <v xml:space="preserve">KIIVIKAS  - TÕHK </v>
      </c>
      <c r="J233" s="66" t="s">
        <v>103</v>
      </c>
      <c r="K233" s="61" t="str">
        <f t="shared" si="43"/>
        <v xml:space="preserve">KIIVIKAS  - TÕHK </v>
      </c>
      <c r="L233" s="61" t="str">
        <f t="shared" si="44"/>
        <v xml:space="preserve"> bye -  bye</v>
      </c>
      <c r="M233" s="61">
        <f t="shared" si="45"/>
        <v>0</v>
      </c>
      <c r="N233" s="61">
        <f t="shared" si="46"/>
        <v>0</v>
      </c>
      <c r="O233" s="61" t="str">
        <f t="shared" si="47"/>
        <v>w.o.</v>
      </c>
      <c r="P233" s="61" t="str">
        <f t="shared" si="48"/>
        <v/>
      </c>
      <c r="Q233" s="67"/>
      <c r="R233" s="20" t="str">
        <f t="shared" si="42"/>
        <v/>
      </c>
    </row>
    <row r="234" spans="1:32" x14ac:dyDescent="0.25">
      <c r="A234" s="20" t="str">
        <f t="shared" si="49"/>
        <v/>
      </c>
      <c r="B234" s="2" t="s">
        <v>39</v>
      </c>
      <c r="C234" s="20">
        <v>237</v>
      </c>
      <c r="D234" s="20">
        <v>37</v>
      </c>
      <c r="E234" s="20">
        <f t="shared" si="36"/>
        <v>0</v>
      </c>
      <c r="F234" s="20" t="str">
        <f t="shared" si="37"/>
        <v xml:space="preserve">PLAKS  - RASS </v>
      </c>
      <c r="G234" s="20">
        <v>40</v>
      </c>
      <c r="H234" s="20">
        <f t="shared" si="38"/>
        <v>0</v>
      </c>
      <c r="I234" s="20" t="str">
        <f t="shared" si="39"/>
        <v xml:space="preserve">KÜTTIS  - RASS, A. </v>
      </c>
      <c r="J234" s="66" t="s">
        <v>105</v>
      </c>
      <c r="K234" s="61" t="str">
        <f t="shared" si="43"/>
        <v xml:space="preserve">PLAKS  - RASS </v>
      </c>
      <c r="L234" s="61" t="str">
        <f t="shared" si="44"/>
        <v xml:space="preserve">KÜTTIS  - RASS, A. </v>
      </c>
      <c r="M234" s="61">
        <f t="shared" si="45"/>
        <v>0</v>
      </c>
      <c r="N234" s="61">
        <f t="shared" si="46"/>
        <v>0</v>
      </c>
      <c r="O234" s="61" t="str">
        <f t="shared" si="47"/>
        <v>3:0</v>
      </c>
      <c r="P234" s="61">
        <f t="shared" si="48"/>
        <v>11</v>
      </c>
      <c r="Q234" s="67">
        <v>11</v>
      </c>
      <c r="R234" s="20" t="str">
        <f t="shared" si="42"/>
        <v/>
      </c>
    </row>
    <row r="235" spans="1:32" ht="13.8" thickBot="1" x14ac:dyDescent="0.3">
      <c r="A235" s="20" t="str">
        <f t="shared" si="49"/>
        <v/>
      </c>
      <c r="B235" s="30"/>
      <c r="C235" s="31">
        <v>238</v>
      </c>
      <c r="D235" s="31">
        <v>45</v>
      </c>
      <c r="E235" s="31">
        <f t="shared" si="36"/>
        <v>0</v>
      </c>
      <c r="F235" s="31" t="str">
        <f t="shared" si="37"/>
        <v xml:space="preserve"> bye -  bye</v>
      </c>
      <c r="G235" s="31">
        <v>32</v>
      </c>
      <c r="H235" s="31">
        <f t="shared" si="38"/>
        <v>0</v>
      </c>
      <c r="I235" s="31" t="str">
        <f t="shared" si="39"/>
        <v xml:space="preserve">VALO  - VILLEMS </v>
      </c>
      <c r="J235" s="68" t="s">
        <v>103</v>
      </c>
      <c r="K235" s="62" t="str">
        <f t="shared" si="43"/>
        <v xml:space="preserve">VALO  - VILLEMS </v>
      </c>
      <c r="L235" s="62" t="str">
        <f t="shared" si="44"/>
        <v xml:space="preserve"> bye -  bye</v>
      </c>
      <c r="M235" s="62">
        <f t="shared" si="45"/>
        <v>0</v>
      </c>
      <c r="N235" s="62">
        <f t="shared" si="46"/>
        <v>0</v>
      </c>
      <c r="O235" s="62" t="str">
        <f t="shared" si="47"/>
        <v>w.o.</v>
      </c>
      <c r="P235" s="62" t="str">
        <f t="shared" si="48"/>
        <v/>
      </c>
      <c r="Q235" s="69"/>
      <c r="R235" s="31" t="str">
        <f t="shared" si="42"/>
        <v/>
      </c>
      <c r="S235" s="31"/>
    </row>
    <row r="236" spans="1:32" ht="13.8" thickTop="1" x14ac:dyDescent="0.25">
      <c r="A236" s="20" t="str">
        <f t="shared" si="49"/>
        <v/>
      </c>
      <c r="C236" s="20">
        <v>239</v>
      </c>
      <c r="D236" s="20">
        <v>231</v>
      </c>
      <c r="E236" s="20">
        <f t="shared" ref="E236:E267" si="50">VLOOKUP(ABS(D236),MangNMV08paar,IF(D236&gt;0,11,12))</f>
        <v>0</v>
      </c>
      <c r="F236" s="20" t="str">
        <f t="shared" ref="F236:F267" si="51">VLOOKUP(ABS(D236),MangNMV08paar,IF(D236&gt;0,9,10))</f>
        <v xml:space="preserve"> bye -  bye</v>
      </c>
      <c r="G236" s="20">
        <v>232</v>
      </c>
      <c r="H236" s="20">
        <f t="shared" ref="H236:H267" si="52">VLOOKUP(ABS(G236),MangNMV08paar,IF(G236&gt;0,11,12))</f>
        <v>0</v>
      </c>
      <c r="I236" s="20" t="str">
        <f t="shared" ref="I236:I267" si="53">VLOOKUP(ABS(G236),MangNMV08paar,IF(G236&gt;0,9,10))</f>
        <v xml:space="preserve">EVERT  - ADAMSON </v>
      </c>
      <c r="J236" s="66" t="s">
        <v>103</v>
      </c>
      <c r="K236" s="61" t="str">
        <f t="shared" si="43"/>
        <v xml:space="preserve">EVERT  - ADAMSON </v>
      </c>
      <c r="L236" s="61" t="str">
        <f t="shared" si="44"/>
        <v xml:space="preserve"> bye -  bye</v>
      </c>
      <c r="M236" s="61">
        <f t="shared" si="45"/>
        <v>0</v>
      </c>
      <c r="N236" s="61">
        <f t="shared" si="46"/>
        <v>0</v>
      </c>
      <c r="O236" s="61" t="str">
        <f t="shared" si="47"/>
        <v>w.o.</v>
      </c>
      <c r="P236" s="61" t="str">
        <f t="shared" si="48"/>
        <v/>
      </c>
      <c r="Q236" s="67"/>
      <c r="R236" s="20" t="str">
        <f t="shared" si="42"/>
        <v/>
      </c>
      <c r="AF236" s="20"/>
    </row>
    <row r="237" spans="1:32" x14ac:dyDescent="0.25">
      <c r="A237" s="20" t="str">
        <f t="shared" si="49"/>
        <v/>
      </c>
      <c r="B237" s="2" t="s">
        <v>41</v>
      </c>
      <c r="C237" s="20">
        <v>240</v>
      </c>
      <c r="D237" s="20">
        <v>233</v>
      </c>
      <c r="E237" s="20">
        <f t="shared" si="50"/>
        <v>0</v>
      </c>
      <c r="F237" s="20" t="str">
        <f t="shared" si="51"/>
        <v xml:space="preserve">RUBEN  - TÜRK </v>
      </c>
      <c r="G237" s="20">
        <v>234</v>
      </c>
      <c r="H237" s="20">
        <f t="shared" si="52"/>
        <v>0</v>
      </c>
      <c r="I237" s="20" t="str">
        <f t="shared" si="53"/>
        <v xml:space="preserve">VAMMUS  - KUZNETSOV </v>
      </c>
      <c r="J237" s="66" t="s">
        <v>105</v>
      </c>
      <c r="K237" s="61" t="str">
        <f t="shared" si="43"/>
        <v xml:space="preserve">RUBEN  - TÜRK </v>
      </c>
      <c r="L237" s="61" t="str">
        <f t="shared" si="44"/>
        <v xml:space="preserve">VAMMUS  - KUZNETSOV </v>
      </c>
      <c r="M237" s="61">
        <f t="shared" si="45"/>
        <v>0</v>
      </c>
      <c r="N237" s="61">
        <f t="shared" si="46"/>
        <v>0</v>
      </c>
      <c r="O237" s="61" t="str">
        <f t="shared" si="47"/>
        <v>3:0</v>
      </c>
      <c r="P237" s="61">
        <f t="shared" si="48"/>
        <v>12</v>
      </c>
      <c r="Q237" s="67">
        <v>12</v>
      </c>
      <c r="R237" s="20" t="str">
        <f t="shared" si="42"/>
        <v/>
      </c>
    </row>
    <row r="238" spans="1:32" x14ac:dyDescent="0.25">
      <c r="A238" s="20" t="str">
        <f t="shared" si="49"/>
        <v/>
      </c>
      <c r="B238" s="2" t="s">
        <v>44</v>
      </c>
      <c r="C238" s="20">
        <v>241</v>
      </c>
      <c r="D238" s="20">
        <v>235</v>
      </c>
      <c r="E238" s="20">
        <f t="shared" si="50"/>
        <v>0</v>
      </c>
      <c r="F238" s="20" t="str">
        <f t="shared" si="51"/>
        <v xml:space="preserve">KULL  - PRINTSMANN </v>
      </c>
      <c r="G238" s="20">
        <v>236</v>
      </c>
      <c r="H238" s="20">
        <f t="shared" si="52"/>
        <v>0</v>
      </c>
      <c r="I238" s="20" t="str">
        <f t="shared" si="53"/>
        <v xml:space="preserve">KIIVIKAS  - TÕHK </v>
      </c>
      <c r="J238" s="66" t="s">
        <v>105</v>
      </c>
      <c r="K238" s="61" t="str">
        <f t="shared" si="43"/>
        <v xml:space="preserve">KULL  - PRINTSMANN </v>
      </c>
      <c r="L238" s="61" t="str">
        <f t="shared" si="44"/>
        <v xml:space="preserve">KIIVIKAS  - TÕHK </v>
      </c>
      <c r="M238" s="61">
        <f t="shared" si="45"/>
        <v>0</v>
      </c>
      <c r="N238" s="61">
        <f t="shared" si="46"/>
        <v>0</v>
      </c>
      <c r="O238" s="61" t="str">
        <f t="shared" si="47"/>
        <v>3:0</v>
      </c>
      <c r="P238" s="61">
        <f t="shared" si="48"/>
        <v>6</v>
      </c>
      <c r="Q238" s="67">
        <v>6</v>
      </c>
      <c r="R238" s="20" t="str">
        <f t="shared" si="42"/>
        <v/>
      </c>
    </row>
    <row r="239" spans="1:32" ht="13.8" thickBot="1" x14ac:dyDescent="0.3">
      <c r="A239" s="20" t="str">
        <f t="shared" si="49"/>
        <v/>
      </c>
      <c r="B239" s="30"/>
      <c r="C239" s="31">
        <v>242</v>
      </c>
      <c r="D239" s="31">
        <v>237</v>
      </c>
      <c r="E239" s="31">
        <f t="shared" si="50"/>
        <v>0</v>
      </c>
      <c r="F239" s="31" t="str">
        <f t="shared" si="51"/>
        <v xml:space="preserve">PLAKS  - RASS </v>
      </c>
      <c r="G239" s="31">
        <v>238</v>
      </c>
      <c r="H239" s="31">
        <f t="shared" si="52"/>
        <v>0</v>
      </c>
      <c r="I239" s="31" t="str">
        <f t="shared" si="53"/>
        <v xml:space="preserve">VALO  - VILLEMS </v>
      </c>
      <c r="J239" s="68" t="s">
        <v>104</v>
      </c>
      <c r="K239" s="62" t="str">
        <f t="shared" si="43"/>
        <v xml:space="preserve">VALO  - VILLEMS </v>
      </c>
      <c r="L239" s="62" t="str">
        <f t="shared" si="44"/>
        <v xml:space="preserve">PLAKS  - RASS </v>
      </c>
      <c r="M239" s="62">
        <f t="shared" si="45"/>
        <v>0</v>
      </c>
      <c r="N239" s="62">
        <f t="shared" si="46"/>
        <v>0</v>
      </c>
      <c r="O239" s="62" t="str">
        <f t="shared" si="47"/>
        <v>3:0</v>
      </c>
      <c r="P239" s="62">
        <f t="shared" si="48"/>
        <v>3</v>
      </c>
      <c r="Q239" s="69">
        <v>3</v>
      </c>
      <c r="R239" s="31" t="str">
        <f t="shared" si="42"/>
        <v/>
      </c>
      <c r="S239" s="31"/>
    </row>
    <row r="240" spans="1:32" ht="13.8" thickTop="1" x14ac:dyDescent="0.25">
      <c r="A240" s="20" t="str">
        <f t="shared" si="49"/>
        <v/>
      </c>
      <c r="B240" s="2" t="s">
        <v>41</v>
      </c>
      <c r="C240" s="20">
        <v>243</v>
      </c>
      <c r="D240" s="20">
        <v>239</v>
      </c>
      <c r="E240" s="20">
        <f t="shared" si="50"/>
        <v>0</v>
      </c>
      <c r="F240" s="20" t="str">
        <f t="shared" si="51"/>
        <v xml:space="preserve">EVERT  - ADAMSON </v>
      </c>
      <c r="G240" s="20">
        <v>240</v>
      </c>
      <c r="H240" s="20">
        <f t="shared" si="52"/>
        <v>0</v>
      </c>
      <c r="I240" s="83" t="s">
        <v>106</v>
      </c>
      <c r="J240" s="66" t="s">
        <v>111</v>
      </c>
      <c r="K240" s="61" t="str">
        <f t="shared" si="43"/>
        <v>RUBEN - TÜRK</v>
      </c>
      <c r="L240" s="61" t="str">
        <f t="shared" si="44"/>
        <v xml:space="preserve">EVERT  - ADAMSON </v>
      </c>
      <c r="M240" s="61">
        <f t="shared" si="45"/>
        <v>0</v>
      </c>
      <c r="N240" s="61">
        <f t="shared" si="46"/>
        <v>0</v>
      </c>
      <c r="O240" s="61" t="str">
        <f t="shared" si="47"/>
        <v>3:1</v>
      </c>
      <c r="P240" s="61">
        <f t="shared" si="48"/>
        <v>1</v>
      </c>
      <c r="Q240" s="67">
        <v>1</v>
      </c>
      <c r="R240" s="20" t="str">
        <f t="shared" si="42"/>
        <v/>
      </c>
    </row>
    <row r="241" spans="1:19" ht="13.8" thickBot="1" x14ac:dyDescent="0.3">
      <c r="A241" s="20" t="str">
        <f t="shared" si="49"/>
        <v/>
      </c>
      <c r="B241" s="30" t="s">
        <v>43</v>
      </c>
      <c r="C241" s="31">
        <v>244</v>
      </c>
      <c r="D241" s="31">
        <v>241</v>
      </c>
      <c r="E241" s="31">
        <f t="shared" si="50"/>
        <v>0</v>
      </c>
      <c r="F241" s="31" t="str">
        <f t="shared" si="51"/>
        <v xml:space="preserve">KULL  - PRINTSMANN </v>
      </c>
      <c r="G241" s="31">
        <v>242</v>
      </c>
      <c r="H241" s="31">
        <f t="shared" si="52"/>
        <v>0</v>
      </c>
      <c r="I241" s="84" t="s">
        <v>109</v>
      </c>
      <c r="J241" s="68" t="s">
        <v>104</v>
      </c>
      <c r="K241" s="62" t="str">
        <f t="shared" si="43"/>
        <v>VALO - VILLEMS</v>
      </c>
      <c r="L241" s="62" t="str">
        <f t="shared" si="44"/>
        <v xml:space="preserve">KULL  - PRINTSMANN </v>
      </c>
      <c r="M241" s="62">
        <f t="shared" si="45"/>
        <v>0</v>
      </c>
      <c r="N241" s="62">
        <f t="shared" si="46"/>
        <v>0</v>
      </c>
      <c r="O241" s="62" t="str">
        <f t="shared" si="47"/>
        <v>3:0</v>
      </c>
      <c r="P241" s="62">
        <f t="shared" si="48"/>
        <v>6</v>
      </c>
      <c r="Q241" s="69">
        <v>6</v>
      </c>
      <c r="R241" s="31" t="str">
        <f t="shared" si="42"/>
        <v/>
      </c>
      <c r="S241" s="31"/>
    </row>
    <row r="242" spans="1:19" ht="13.8" thickTop="1" x14ac:dyDescent="0.25">
      <c r="A242" s="20" t="str">
        <f t="shared" si="49"/>
        <v/>
      </c>
      <c r="B242" s="32" t="s">
        <v>3</v>
      </c>
      <c r="C242" s="33">
        <v>245</v>
      </c>
      <c r="D242" s="33">
        <v>-243</v>
      </c>
      <c r="E242" s="33">
        <f t="shared" si="50"/>
        <v>0</v>
      </c>
      <c r="F242" s="33" t="str">
        <f t="shared" si="51"/>
        <v xml:space="preserve">EVERT  - ADAMSON </v>
      </c>
      <c r="G242" s="33">
        <v>-244</v>
      </c>
      <c r="H242" s="33">
        <f t="shared" si="52"/>
        <v>0</v>
      </c>
      <c r="I242" s="33" t="str">
        <f t="shared" si="53"/>
        <v xml:space="preserve">KULL  - PRINTSMANN </v>
      </c>
      <c r="J242" s="70" t="s">
        <v>113</v>
      </c>
      <c r="K242" s="63" t="str">
        <f t="shared" si="43"/>
        <v xml:space="preserve">EVERT  - ADAMSON </v>
      </c>
      <c r="L242" s="63" t="str">
        <f t="shared" si="44"/>
        <v xml:space="preserve">KULL  - PRINTSMANN </v>
      </c>
      <c r="M242" s="63">
        <f t="shared" si="45"/>
        <v>0</v>
      </c>
      <c r="N242" s="63">
        <f t="shared" si="46"/>
        <v>0</v>
      </c>
      <c r="O242" s="63" t="str">
        <f t="shared" si="47"/>
        <v>3:2</v>
      </c>
      <c r="P242" s="63">
        <f t="shared" si="48"/>
        <v>3</v>
      </c>
      <c r="Q242" s="71">
        <v>3</v>
      </c>
      <c r="R242" s="33" t="str">
        <f t="shared" si="42"/>
        <v/>
      </c>
      <c r="S242" s="33"/>
    </row>
    <row r="243" spans="1:19" ht="13.8" thickBot="1" x14ac:dyDescent="0.3">
      <c r="A243" s="20" t="str">
        <f t="shared" si="49"/>
        <v/>
      </c>
      <c r="B243" s="25" t="s">
        <v>1</v>
      </c>
      <c r="C243" s="26">
        <v>246</v>
      </c>
      <c r="D243" s="26">
        <v>243</v>
      </c>
      <c r="E243" s="26">
        <f t="shared" si="50"/>
        <v>0</v>
      </c>
      <c r="F243" s="26" t="str">
        <f t="shared" si="51"/>
        <v>RUBEN - TÜRK</v>
      </c>
      <c r="G243" s="26">
        <v>244</v>
      </c>
      <c r="H243" s="26">
        <f t="shared" si="52"/>
        <v>0</v>
      </c>
      <c r="I243" s="26" t="str">
        <f t="shared" si="53"/>
        <v>VALO - VILLEMS</v>
      </c>
      <c r="J243" s="72" t="s">
        <v>111</v>
      </c>
      <c r="K243" s="64" t="str">
        <f t="shared" si="43"/>
        <v>VALO - VILLEMS</v>
      </c>
      <c r="L243" s="64" t="str">
        <f t="shared" si="44"/>
        <v>RUBEN - TÜRK</v>
      </c>
      <c r="M243" s="64">
        <f t="shared" si="45"/>
        <v>0</v>
      </c>
      <c r="N243" s="64">
        <f t="shared" si="46"/>
        <v>0</v>
      </c>
      <c r="O243" s="64" t="str">
        <f t="shared" si="47"/>
        <v>3:1</v>
      </c>
      <c r="P243" s="64">
        <f t="shared" si="48"/>
        <v>1</v>
      </c>
      <c r="Q243" s="73">
        <v>1</v>
      </c>
      <c r="R243" s="26" t="str">
        <f t="shared" si="42"/>
        <v/>
      </c>
      <c r="S243" s="26"/>
    </row>
    <row r="244" spans="1:19" x14ac:dyDescent="0.25">
      <c r="A244" s="20" t="str">
        <f>IF(ISBLANK(J244),"NP16","")</f>
        <v/>
      </c>
      <c r="C244" s="20">
        <v>251</v>
      </c>
      <c r="D244" s="20">
        <v>51</v>
      </c>
      <c r="E244" s="20">
        <f t="shared" si="50"/>
        <v>0</v>
      </c>
      <c r="F244" s="20" t="str">
        <f t="shared" si="51"/>
        <v xml:space="preserve"> NP16 -  </v>
      </c>
      <c r="G244" s="20">
        <v>66</v>
      </c>
      <c r="H244" s="20">
        <f t="shared" si="52"/>
        <v>0</v>
      </c>
      <c r="I244" s="20" t="str">
        <f t="shared" si="53"/>
        <v xml:space="preserve"> bye -  bye</v>
      </c>
      <c r="J244" s="66" t="s">
        <v>35</v>
      </c>
      <c r="K244" s="61" t="str">
        <f t="shared" si="43"/>
        <v xml:space="preserve"> NP16 -  </v>
      </c>
      <c r="L244" s="61" t="str">
        <f t="shared" si="44"/>
        <v xml:space="preserve"> bye -  bye</v>
      </c>
      <c r="M244" s="61">
        <f t="shared" si="45"/>
        <v>0</v>
      </c>
      <c r="N244" s="61">
        <f t="shared" si="46"/>
        <v>0</v>
      </c>
      <c r="O244" s="61" t="str">
        <f t="shared" si="47"/>
        <v>w.o.</v>
      </c>
      <c r="P244" s="61" t="str">
        <f t="shared" si="48"/>
        <v/>
      </c>
      <c r="Q244" s="67"/>
      <c r="R244" s="20" t="str">
        <f t="shared" si="42"/>
        <v/>
      </c>
    </row>
    <row r="245" spans="1:19" x14ac:dyDescent="0.25">
      <c r="A245" s="20" t="str">
        <f t="shared" ref="A245:A259" si="54">IF(ISBLANK(J245),"NP16","")</f>
        <v/>
      </c>
      <c r="B245" s="2" t="s">
        <v>36</v>
      </c>
      <c r="C245" s="20">
        <v>252</v>
      </c>
      <c r="D245" s="20">
        <v>59</v>
      </c>
      <c r="E245" s="20">
        <f t="shared" si="50"/>
        <v>0</v>
      </c>
      <c r="F245" s="20" t="str">
        <f t="shared" si="51"/>
        <v xml:space="preserve"> bye -  bye</v>
      </c>
      <c r="G245" s="20">
        <v>58</v>
      </c>
      <c r="H245" s="20">
        <f t="shared" si="52"/>
        <v>0</v>
      </c>
      <c r="I245" s="20" t="str">
        <f t="shared" si="53"/>
        <v xml:space="preserve"> bye -  bye</v>
      </c>
      <c r="J245" s="66" t="s">
        <v>35</v>
      </c>
      <c r="K245" s="61" t="str">
        <f t="shared" si="43"/>
        <v xml:space="preserve"> bye -  bye</v>
      </c>
      <c r="L245" s="61" t="str">
        <f t="shared" si="44"/>
        <v xml:space="preserve"> bye -  bye</v>
      </c>
      <c r="M245" s="61">
        <f t="shared" si="45"/>
        <v>0</v>
      </c>
      <c r="N245" s="61">
        <f t="shared" si="46"/>
        <v>0</v>
      </c>
      <c r="O245" s="61" t="str">
        <f t="shared" si="47"/>
        <v>w.o.</v>
      </c>
      <c r="P245" s="61" t="str">
        <f t="shared" si="48"/>
        <v/>
      </c>
      <c r="Q245" s="67"/>
      <c r="R245" s="20" t="str">
        <f t="shared" si="42"/>
        <v/>
      </c>
    </row>
    <row r="246" spans="1:19" x14ac:dyDescent="0.25">
      <c r="A246" s="20" t="str">
        <f t="shared" si="54"/>
        <v/>
      </c>
      <c r="B246" s="2" t="s">
        <v>37</v>
      </c>
      <c r="C246" s="20">
        <v>253</v>
      </c>
      <c r="D246" s="20">
        <v>55</v>
      </c>
      <c r="E246" s="20">
        <f t="shared" si="50"/>
        <v>0</v>
      </c>
      <c r="F246" s="20" t="str">
        <f t="shared" si="51"/>
        <v>EVE ELKEN - NIINA KUNETSOV</v>
      </c>
      <c r="G246" s="20">
        <v>62</v>
      </c>
      <c r="H246" s="20">
        <f t="shared" si="52"/>
        <v>0</v>
      </c>
      <c r="I246" s="20" t="str">
        <f t="shared" si="53"/>
        <v xml:space="preserve"> bye -  bye</v>
      </c>
      <c r="J246" s="66" t="s">
        <v>35</v>
      </c>
      <c r="K246" s="61" t="str">
        <f t="shared" si="43"/>
        <v>EVE ELKEN - NIINA KUNETSOV</v>
      </c>
      <c r="L246" s="61" t="str">
        <f t="shared" si="44"/>
        <v xml:space="preserve"> bye -  bye</v>
      </c>
      <c r="M246" s="61">
        <f t="shared" si="45"/>
        <v>0</v>
      </c>
      <c r="N246" s="61">
        <f t="shared" si="46"/>
        <v>0</v>
      </c>
      <c r="O246" s="61" t="str">
        <f t="shared" si="47"/>
        <v>w.o.</v>
      </c>
      <c r="P246" s="61" t="str">
        <f t="shared" si="48"/>
        <v/>
      </c>
      <c r="Q246" s="67"/>
      <c r="R246" s="20" t="str">
        <f t="shared" si="42"/>
        <v/>
      </c>
    </row>
    <row r="247" spans="1:19" x14ac:dyDescent="0.25">
      <c r="A247" s="20" t="str">
        <f t="shared" si="54"/>
        <v/>
      </c>
      <c r="C247" s="20">
        <v>254</v>
      </c>
      <c r="D247" s="20">
        <v>63</v>
      </c>
      <c r="E247" s="20">
        <f t="shared" si="50"/>
        <v>0</v>
      </c>
      <c r="F247" s="20" t="str">
        <f t="shared" si="51"/>
        <v xml:space="preserve"> bye -  bye</v>
      </c>
      <c r="G247" s="20">
        <v>54</v>
      </c>
      <c r="H247" s="20">
        <f t="shared" si="52"/>
        <v>0</v>
      </c>
      <c r="I247" s="20" t="str">
        <f t="shared" si="53"/>
        <v>MANANNE PEDAK - NORA  REBANE</v>
      </c>
      <c r="J247" s="66" t="s">
        <v>103</v>
      </c>
      <c r="K247" s="61" t="str">
        <f t="shared" si="43"/>
        <v>MANANNE PEDAK - NORA  REBANE</v>
      </c>
      <c r="L247" s="61" t="str">
        <f t="shared" si="44"/>
        <v xml:space="preserve"> bye -  bye</v>
      </c>
      <c r="M247" s="61">
        <f t="shared" si="45"/>
        <v>0</v>
      </c>
      <c r="N247" s="61">
        <f t="shared" si="46"/>
        <v>0</v>
      </c>
      <c r="O247" s="61" t="str">
        <f t="shared" si="47"/>
        <v>w.o.</v>
      </c>
      <c r="P247" s="61" t="str">
        <f t="shared" si="48"/>
        <v/>
      </c>
      <c r="Q247" s="67"/>
      <c r="R247" s="20" t="str">
        <f t="shared" si="42"/>
        <v/>
      </c>
    </row>
    <row r="248" spans="1:19" x14ac:dyDescent="0.25">
      <c r="A248" s="20" t="str">
        <f t="shared" si="54"/>
        <v/>
      </c>
      <c r="C248" s="20">
        <v>255</v>
      </c>
      <c r="D248" s="20">
        <v>53</v>
      </c>
      <c r="E248" s="20">
        <f t="shared" si="50"/>
        <v>0</v>
      </c>
      <c r="F248" s="20" t="str">
        <f t="shared" si="51"/>
        <v>KÄTRIIN KÄRME - MARII ALLEV</v>
      </c>
      <c r="G248" s="20">
        <v>64</v>
      </c>
      <c r="H248" s="20">
        <f t="shared" si="52"/>
        <v>0</v>
      </c>
      <c r="I248" s="20" t="str">
        <f t="shared" si="53"/>
        <v xml:space="preserve"> bye -  bye</v>
      </c>
      <c r="J248" s="66" t="s">
        <v>35</v>
      </c>
      <c r="K248" s="61" t="str">
        <f t="shared" si="43"/>
        <v>KÄTRIIN KÄRME - MARII ALLEV</v>
      </c>
      <c r="L248" s="61" t="str">
        <f t="shared" si="44"/>
        <v xml:space="preserve"> bye -  bye</v>
      </c>
      <c r="M248" s="61">
        <f t="shared" si="45"/>
        <v>0</v>
      </c>
      <c r="N248" s="61">
        <f t="shared" si="46"/>
        <v>0</v>
      </c>
      <c r="O248" s="61" t="str">
        <f t="shared" si="47"/>
        <v>w.o.</v>
      </c>
      <c r="P248" s="61" t="str">
        <f t="shared" si="48"/>
        <v/>
      </c>
      <c r="Q248" s="67"/>
      <c r="R248" s="20" t="str">
        <f t="shared" si="42"/>
        <v/>
      </c>
    </row>
    <row r="249" spans="1:19" x14ac:dyDescent="0.25">
      <c r="A249" s="20" t="str">
        <f t="shared" si="54"/>
        <v/>
      </c>
      <c r="B249" s="2" t="s">
        <v>38</v>
      </c>
      <c r="C249" s="20">
        <v>256</v>
      </c>
      <c r="D249" s="20">
        <v>61</v>
      </c>
      <c r="E249" s="20">
        <f t="shared" si="50"/>
        <v>0</v>
      </c>
      <c r="F249" s="20" t="str">
        <f t="shared" si="51"/>
        <v xml:space="preserve"> bye -  bye</v>
      </c>
      <c r="G249" s="20">
        <v>56</v>
      </c>
      <c r="H249" s="20">
        <f t="shared" si="52"/>
        <v>0</v>
      </c>
      <c r="I249" s="20" t="str">
        <f t="shared" si="53"/>
        <v xml:space="preserve"> bye -  bye</v>
      </c>
      <c r="J249" s="66" t="s">
        <v>35</v>
      </c>
      <c r="K249" s="61" t="str">
        <f t="shared" si="43"/>
        <v xml:space="preserve"> bye -  bye</v>
      </c>
      <c r="L249" s="61" t="str">
        <f t="shared" si="44"/>
        <v xml:space="preserve"> bye -  bye</v>
      </c>
      <c r="M249" s="61">
        <f t="shared" si="45"/>
        <v>0</v>
      </c>
      <c r="N249" s="61">
        <f t="shared" si="46"/>
        <v>0</v>
      </c>
      <c r="O249" s="61" t="str">
        <f t="shared" si="47"/>
        <v>w.o.</v>
      </c>
      <c r="P249" s="61" t="str">
        <f t="shared" si="48"/>
        <v/>
      </c>
      <c r="Q249" s="67"/>
      <c r="R249" s="20" t="str">
        <f t="shared" si="42"/>
        <v/>
      </c>
    </row>
    <row r="250" spans="1:19" x14ac:dyDescent="0.25">
      <c r="A250" s="20" t="str">
        <f t="shared" si="54"/>
        <v/>
      </c>
      <c r="B250" s="2" t="s">
        <v>39</v>
      </c>
      <c r="C250" s="20">
        <v>257</v>
      </c>
      <c r="D250" s="20">
        <v>57</v>
      </c>
      <c r="E250" s="20">
        <f t="shared" si="50"/>
        <v>0</v>
      </c>
      <c r="F250" s="20" t="str">
        <f t="shared" si="51"/>
        <v xml:space="preserve"> bye -  bye</v>
      </c>
      <c r="G250" s="20">
        <v>60</v>
      </c>
      <c r="H250" s="20">
        <f t="shared" si="52"/>
        <v>0</v>
      </c>
      <c r="I250" s="20" t="str">
        <f t="shared" si="53"/>
        <v xml:space="preserve"> bye -  bye</v>
      </c>
      <c r="J250" s="66" t="s">
        <v>35</v>
      </c>
      <c r="K250" s="61" t="str">
        <f t="shared" si="43"/>
        <v xml:space="preserve"> bye -  bye</v>
      </c>
      <c r="L250" s="61" t="str">
        <f t="shared" si="44"/>
        <v xml:space="preserve"> bye -  bye</v>
      </c>
      <c r="M250" s="61">
        <f t="shared" si="45"/>
        <v>0</v>
      </c>
      <c r="N250" s="61">
        <f t="shared" si="46"/>
        <v>0</v>
      </c>
      <c r="O250" s="61" t="str">
        <f t="shared" si="47"/>
        <v>w.o.</v>
      </c>
      <c r="P250" s="61" t="str">
        <f t="shared" si="48"/>
        <v/>
      </c>
      <c r="Q250" s="67"/>
      <c r="R250" s="20" t="str">
        <f t="shared" si="42"/>
        <v/>
      </c>
    </row>
    <row r="251" spans="1:19" ht="13.8" thickBot="1" x14ac:dyDescent="0.3">
      <c r="A251" s="20" t="str">
        <f t="shared" si="54"/>
        <v/>
      </c>
      <c r="B251" s="30"/>
      <c r="C251" s="31">
        <v>258</v>
      </c>
      <c r="D251" s="31">
        <v>65</v>
      </c>
      <c r="E251" s="31">
        <f t="shared" si="50"/>
        <v>0</v>
      </c>
      <c r="F251" s="31" t="str">
        <f t="shared" si="51"/>
        <v xml:space="preserve"> bye -  bye</v>
      </c>
      <c r="G251" s="31">
        <v>52</v>
      </c>
      <c r="H251" s="31">
        <f t="shared" si="52"/>
        <v>0</v>
      </c>
      <c r="I251" s="31" t="str">
        <f t="shared" si="53"/>
        <v>ELIS  TÜRK - PETRA OKAS</v>
      </c>
      <c r="J251" s="68" t="s">
        <v>103</v>
      </c>
      <c r="K251" s="62" t="str">
        <f t="shared" si="43"/>
        <v>ELIS  TÜRK - PETRA OKAS</v>
      </c>
      <c r="L251" s="62" t="str">
        <f t="shared" si="44"/>
        <v xml:space="preserve"> bye -  bye</v>
      </c>
      <c r="M251" s="62">
        <f t="shared" si="45"/>
        <v>0</v>
      </c>
      <c r="N251" s="62">
        <f t="shared" si="46"/>
        <v>0</v>
      </c>
      <c r="O251" s="62" t="str">
        <f t="shared" si="47"/>
        <v>w.o.</v>
      </c>
      <c r="P251" s="62" t="str">
        <f t="shared" si="48"/>
        <v/>
      </c>
      <c r="Q251" s="69"/>
      <c r="R251" s="31" t="str">
        <f t="shared" si="42"/>
        <v/>
      </c>
      <c r="S251" s="31"/>
    </row>
    <row r="252" spans="1:19" ht="13.8" thickTop="1" x14ac:dyDescent="0.25">
      <c r="A252" s="20" t="str">
        <f t="shared" si="54"/>
        <v/>
      </c>
      <c r="C252" s="20">
        <v>259</v>
      </c>
      <c r="D252" s="20">
        <v>251</v>
      </c>
      <c r="E252" s="20">
        <f t="shared" si="50"/>
        <v>0</v>
      </c>
      <c r="F252" s="20" t="str">
        <f t="shared" si="51"/>
        <v xml:space="preserve"> NP16 -  </v>
      </c>
      <c r="G252" s="20">
        <v>252</v>
      </c>
      <c r="H252" s="20">
        <f t="shared" si="52"/>
        <v>0</v>
      </c>
      <c r="I252" s="20" t="str">
        <f t="shared" si="53"/>
        <v xml:space="preserve"> bye -  bye</v>
      </c>
      <c r="J252" s="66" t="s">
        <v>84</v>
      </c>
      <c r="K252" s="61" t="str">
        <f t="shared" si="43"/>
        <v xml:space="preserve"> bye -  bye</v>
      </c>
      <c r="L252" s="61" t="str">
        <f t="shared" si="44"/>
        <v xml:space="preserve"> bye -  bye</v>
      </c>
      <c r="M252" s="61">
        <f t="shared" si="45"/>
        <v>0</v>
      </c>
      <c r="N252" s="61">
        <f t="shared" si="46"/>
        <v>0</v>
      </c>
      <c r="O252" s="61" t="str">
        <f t="shared" si="47"/>
        <v>0:0</v>
      </c>
      <c r="P252" s="61" t="str">
        <f t="shared" si="48"/>
        <v/>
      </c>
      <c r="Q252" s="67"/>
      <c r="R252" s="20" t="str">
        <f t="shared" si="42"/>
        <v/>
      </c>
    </row>
    <row r="253" spans="1:19" x14ac:dyDescent="0.25">
      <c r="A253" s="20" t="str">
        <f t="shared" si="54"/>
        <v/>
      </c>
      <c r="B253" s="2" t="s">
        <v>41</v>
      </c>
      <c r="C253" s="20">
        <v>260</v>
      </c>
      <c r="D253" s="20">
        <v>253</v>
      </c>
      <c r="E253" s="20">
        <f t="shared" si="50"/>
        <v>0</v>
      </c>
      <c r="F253" s="20" t="str">
        <f t="shared" si="51"/>
        <v>EVE ELKEN - NIINA KUNETSOV</v>
      </c>
      <c r="G253" s="20">
        <v>254</v>
      </c>
      <c r="H253" s="20">
        <f t="shared" si="52"/>
        <v>0</v>
      </c>
      <c r="I253" s="20" t="str">
        <f t="shared" si="53"/>
        <v>MANANNE PEDAK - NORA  REBANE</v>
      </c>
      <c r="J253" s="66" t="s">
        <v>103</v>
      </c>
      <c r="K253" s="61" t="str">
        <f t="shared" si="43"/>
        <v>MANANNE PEDAK - NORA  REBANE</v>
      </c>
      <c r="L253" s="61" t="str">
        <f t="shared" si="44"/>
        <v>EVE ELKEN - NIINA KUNETSOV</v>
      </c>
      <c r="M253" s="61">
        <f t="shared" si="45"/>
        <v>0</v>
      </c>
      <c r="N253" s="61">
        <f t="shared" si="46"/>
        <v>0</v>
      </c>
      <c r="O253" s="61" t="str">
        <f t="shared" si="47"/>
        <v>w.o.</v>
      </c>
      <c r="P253" s="61" t="str">
        <f t="shared" si="48"/>
        <v/>
      </c>
      <c r="Q253" s="67"/>
      <c r="R253" s="20" t="str">
        <f t="shared" si="42"/>
        <v/>
      </c>
    </row>
    <row r="254" spans="1:19" x14ac:dyDescent="0.25">
      <c r="A254" s="20" t="str">
        <f t="shared" si="54"/>
        <v/>
      </c>
      <c r="B254" s="2" t="s">
        <v>44</v>
      </c>
      <c r="C254" s="20">
        <v>261</v>
      </c>
      <c r="D254" s="20">
        <v>255</v>
      </c>
      <c r="E254" s="20">
        <f t="shared" si="50"/>
        <v>0</v>
      </c>
      <c r="F254" s="20" t="str">
        <f t="shared" si="51"/>
        <v>KÄTRIIN KÄRME - MARII ALLEV</v>
      </c>
      <c r="G254" s="20">
        <v>256</v>
      </c>
      <c r="H254" s="20">
        <f t="shared" si="52"/>
        <v>0</v>
      </c>
      <c r="I254" s="20" t="str">
        <f t="shared" si="53"/>
        <v xml:space="preserve"> bye -  bye</v>
      </c>
      <c r="J254" s="66" t="s">
        <v>84</v>
      </c>
      <c r="K254" s="61" t="str">
        <f t="shared" si="43"/>
        <v xml:space="preserve"> bye -  bye</v>
      </c>
      <c r="L254" s="61" t="str">
        <f t="shared" si="44"/>
        <v xml:space="preserve"> bye -  bye</v>
      </c>
      <c r="M254" s="61">
        <f t="shared" si="45"/>
        <v>0</v>
      </c>
      <c r="N254" s="61">
        <f t="shared" si="46"/>
        <v>0</v>
      </c>
      <c r="O254" s="61" t="str">
        <f t="shared" si="47"/>
        <v>0:0</v>
      </c>
      <c r="P254" s="61" t="str">
        <f t="shared" si="48"/>
        <v/>
      </c>
      <c r="Q254" s="67"/>
      <c r="R254" s="20" t="str">
        <f t="shared" si="42"/>
        <v/>
      </c>
    </row>
    <row r="255" spans="1:19" ht="13.8" thickBot="1" x14ac:dyDescent="0.3">
      <c r="A255" s="20" t="str">
        <f t="shared" si="54"/>
        <v/>
      </c>
      <c r="B255" s="30"/>
      <c r="C255" s="31">
        <v>262</v>
      </c>
      <c r="D255" s="31">
        <v>257</v>
      </c>
      <c r="E255" s="31">
        <f t="shared" si="50"/>
        <v>0</v>
      </c>
      <c r="F255" s="31" t="str">
        <f t="shared" si="51"/>
        <v xml:space="preserve"> bye -  bye</v>
      </c>
      <c r="G255" s="31">
        <v>258</v>
      </c>
      <c r="H255" s="31">
        <f t="shared" si="52"/>
        <v>0</v>
      </c>
      <c r="I255" s="31" t="str">
        <f t="shared" si="53"/>
        <v>ELIS  TÜRK - PETRA OKAS</v>
      </c>
      <c r="J255" s="68" t="s">
        <v>103</v>
      </c>
      <c r="K255" s="62" t="str">
        <f t="shared" si="43"/>
        <v>ELIS  TÜRK - PETRA OKAS</v>
      </c>
      <c r="L255" s="62" t="str">
        <f t="shared" si="44"/>
        <v xml:space="preserve"> bye -  bye</v>
      </c>
      <c r="M255" s="62">
        <f t="shared" si="45"/>
        <v>0</v>
      </c>
      <c r="N255" s="62">
        <f t="shared" si="46"/>
        <v>0</v>
      </c>
      <c r="O255" s="62" t="str">
        <f t="shared" si="47"/>
        <v>w.o.</v>
      </c>
      <c r="P255" s="62" t="str">
        <f t="shared" si="48"/>
        <v/>
      </c>
      <c r="Q255" s="69"/>
      <c r="R255" s="31" t="str">
        <f t="shared" si="42"/>
        <v/>
      </c>
      <c r="S255" s="31"/>
    </row>
    <row r="256" spans="1:19" ht="13.8" thickTop="1" x14ac:dyDescent="0.25">
      <c r="A256" s="20" t="str">
        <f t="shared" si="54"/>
        <v/>
      </c>
      <c r="B256" s="2" t="s">
        <v>41</v>
      </c>
      <c r="C256" s="20">
        <v>263</v>
      </c>
      <c r="D256" s="20">
        <v>259</v>
      </c>
      <c r="E256" s="20">
        <f t="shared" si="50"/>
        <v>0</v>
      </c>
      <c r="F256" s="20" t="str">
        <f t="shared" si="51"/>
        <v xml:space="preserve"> bye -  bye</v>
      </c>
      <c r="G256" s="20">
        <v>260</v>
      </c>
      <c r="H256" s="20">
        <f t="shared" si="52"/>
        <v>0</v>
      </c>
      <c r="I256" s="20" t="str">
        <f t="shared" si="53"/>
        <v>MANANNE PEDAK - NORA  REBANE</v>
      </c>
      <c r="J256" s="66" t="s">
        <v>103</v>
      </c>
      <c r="K256" s="61" t="str">
        <f t="shared" si="43"/>
        <v>MANANNE PEDAK - NORA  REBANE</v>
      </c>
      <c r="L256" s="61" t="str">
        <f t="shared" si="44"/>
        <v xml:space="preserve"> bye -  bye</v>
      </c>
      <c r="M256" s="61">
        <f t="shared" si="45"/>
        <v>0</v>
      </c>
      <c r="N256" s="61">
        <f t="shared" si="46"/>
        <v>0</v>
      </c>
      <c r="O256" s="61" t="str">
        <f t="shared" si="47"/>
        <v>w.o.</v>
      </c>
      <c r="P256" s="61" t="str">
        <f t="shared" si="48"/>
        <v/>
      </c>
      <c r="Q256" s="67"/>
      <c r="R256" s="20" t="str">
        <f t="shared" si="42"/>
        <v/>
      </c>
    </row>
    <row r="257" spans="1:19" ht="13.8" thickBot="1" x14ac:dyDescent="0.3">
      <c r="A257" s="20" t="str">
        <f t="shared" si="54"/>
        <v/>
      </c>
      <c r="B257" s="30" t="s">
        <v>43</v>
      </c>
      <c r="C257" s="31">
        <v>264</v>
      </c>
      <c r="D257" s="31">
        <v>261</v>
      </c>
      <c r="E257" s="31">
        <f t="shared" si="50"/>
        <v>0</v>
      </c>
      <c r="F257" s="31" t="str">
        <f t="shared" si="51"/>
        <v xml:space="preserve"> bye -  bye</v>
      </c>
      <c r="G257" s="31">
        <v>262</v>
      </c>
      <c r="H257" s="31">
        <f t="shared" si="52"/>
        <v>0</v>
      </c>
      <c r="I257" s="31" t="str">
        <f t="shared" si="53"/>
        <v>ELIS  TÜRK - PETRA OKAS</v>
      </c>
      <c r="J257" s="68" t="s">
        <v>103</v>
      </c>
      <c r="K257" s="62" t="str">
        <f t="shared" si="43"/>
        <v>ELIS  TÜRK - PETRA OKAS</v>
      </c>
      <c r="L257" s="62" t="str">
        <f t="shared" si="44"/>
        <v xml:space="preserve"> bye -  bye</v>
      </c>
      <c r="M257" s="62">
        <f t="shared" si="45"/>
        <v>0</v>
      </c>
      <c r="N257" s="62">
        <f t="shared" si="46"/>
        <v>0</v>
      </c>
      <c r="O257" s="62" t="str">
        <f t="shared" si="47"/>
        <v>w.o.</v>
      </c>
      <c r="P257" s="62">
        <f t="shared" si="48"/>
        <v>6</v>
      </c>
      <c r="Q257" s="69">
        <v>6</v>
      </c>
      <c r="R257" s="31" t="str">
        <f t="shared" si="42"/>
        <v/>
      </c>
      <c r="S257" s="31"/>
    </row>
    <row r="258" spans="1:19" ht="14.4" thickTop="1" thickBot="1" x14ac:dyDescent="0.3">
      <c r="A258" s="20" t="str">
        <f t="shared" si="54"/>
        <v/>
      </c>
      <c r="B258" s="32" t="s">
        <v>3</v>
      </c>
      <c r="C258" s="33">
        <v>265</v>
      </c>
      <c r="D258" s="33">
        <v>-263</v>
      </c>
      <c r="E258" s="33">
        <f t="shared" si="50"/>
        <v>0</v>
      </c>
      <c r="F258" s="26" t="str">
        <f t="shared" si="51"/>
        <v xml:space="preserve"> bye -  bye</v>
      </c>
      <c r="G258" s="33">
        <v>-264</v>
      </c>
      <c r="H258" s="33">
        <f t="shared" si="52"/>
        <v>0</v>
      </c>
      <c r="I258" s="33" t="str">
        <f t="shared" si="53"/>
        <v xml:space="preserve"> bye -  bye</v>
      </c>
      <c r="J258" s="70" t="s">
        <v>103</v>
      </c>
      <c r="K258" s="63" t="str">
        <f t="shared" si="43"/>
        <v xml:space="preserve"> bye -  bye</v>
      </c>
      <c r="L258" s="63" t="str">
        <f t="shared" si="44"/>
        <v xml:space="preserve"> bye -  bye</v>
      </c>
      <c r="M258" s="63">
        <f t="shared" si="45"/>
        <v>0</v>
      </c>
      <c r="N258" s="63">
        <f t="shared" si="46"/>
        <v>0</v>
      </c>
      <c r="O258" s="63" t="str">
        <f t="shared" si="47"/>
        <v>w.o.</v>
      </c>
      <c r="P258" s="63" t="str">
        <f t="shared" si="48"/>
        <v/>
      </c>
      <c r="Q258" s="71"/>
      <c r="R258" s="33" t="str">
        <f t="shared" si="42"/>
        <v/>
      </c>
      <c r="S258" s="33"/>
    </row>
    <row r="259" spans="1:19" ht="13.8" thickBot="1" x14ac:dyDescent="0.3">
      <c r="A259" s="20" t="str">
        <f t="shared" si="54"/>
        <v/>
      </c>
      <c r="B259" s="25" t="s">
        <v>1</v>
      </c>
      <c r="C259" s="26">
        <v>266</v>
      </c>
      <c r="D259" s="26">
        <v>263</v>
      </c>
      <c r="E259" s="26">
        <f t="shared" si="50"/>
        <v>0</v>
      </c>
      <c r="F259" s="26" t="str">
        <f t="shared" si="51"/>
        <v>MANANNE PEDAK - NORA  REBANE</v>
      </c>
      <c r="G259" s="26">
        <v>264</v>
      </c>
      <c r="H259" s="26">
        <f t="shared" si="52"/>
        <v>0</v>
      </c>
      <c r="I259" s="26" t="str">
        <f t="shared" si="53"/>
        <v>ELIS  TÜRK - PETRA OKAS</v>
      </c>
      <c r="J259" s="72" t="s">
        <v>84</v>
      </c>
      <c r="K259" s="64" t="str">
        <f t="shared" si="43"/>
        <v>ELIS  TÜRK - PETRA OKAS</v>
      </c>
      <c r="L259" s="64" t="str">
        <f t="shared" si="44"/>
        <v>ELIS  TÜRK - PETRA OKAS</v>
      </c>
      <c r="M259" s="64">
        <f t="shared" si="45"/>
        <v>0</v>
      </c>
      <c r="N259" s="64">
        <f t="shared" si="46"/>
        <v>0</v>
      </c>
      <c r="O259" s="64" t="str">
        <f t="shared" si="47"/>
        <v>0:0</v>
      </c>
      <c r="P259" s="64">
        <f t="shared" si="48"/>
        <v>7</v>
      </c>
      <c r="Q259" s="73">
        <v>7</v>
      </c>
      <c r="R259" s="26" t="str">
        <f t="shared" ref="R259:R322" si="55">IF(J259&lt;&gt;"","",Q259)</f>
        <v/>
      </c>
      <c r="S259" s="26"/>
    </row>
    <row r="260" spans="1:19" x14ac:dyDescent="0.25">
      <c r="A260" s="20" t="str">
        <f>IF(ISBLANK(J260),"SP24","")</f>
        <v/>
      </c>
      <c r="C260" s="20">
        <v>271</v>
      </c>
      <c r="D260" s="20">
        <v>86</v>
      </c>
      <c r="E260" s="20">
        <f t="shared" si="50"/>
        <v>0</v>
      </c>
      <c r="F260" s="20" t="str">
        <f t="shared" si="51"/>
        <v xml:space="preserve">  -  </v>
      </c>
      <c r="G260" s="20">
        <v>87</v>
      </c>
      <c r="H260" s="20">
        <f t="shared" si="52"/>
        <v>0</v>
      </c>
      <c r="I260" s="20" t="str">
        <f t="shared" si="53"/>
        <v xml:space="preserve">  -  </v>
      </c>
      <c r="J260" s="66" t="s">
        <v>84</v>
      </c>
      <c r="K260" s="61" t="str">
        <f t="shared" ref="K260:K314" si="56">IF(ISBLANK(J260),"",IF(VALUE(LEFT(J260))&gt;VALUE(RIGHT(J260)),F260,I260))</f>
        <v xml:space="preserve">  -  </v>
      </c>
      <c r="L260" s="61" t="str">
        <f t="shared" ref="L260:L314" si="57">IF(ISBLANK(J260),"",IF(VALUE(LEFT(J260))&lt;VALUE(RIGHT(J260)),F260,I260))</f>
        <v xml:space="preserve">  -  </v>
      </c>
      <c r="M260" s="61">
        <f t="shared" ref="M260:M314" si="58">IF(ISBLANK(J260),"",IF(VALUE(LEFT(J260))&gt;VALUE(RIGHT(J260)),E260,H260))</f>
        <v>0</v>
      </c>
      <c r="N260" s="61">
        <f t="shared" ref="N260:N314" si="59">IF(ISBLANK(J260),"",IF(VALUE(LEFT(J260))&lt;VALUE(RIGHT(J260)),E260,H260))</f>
        <v>0</v>
      </c>
      <c r="O260" s="61" t="str">
        <f t="shared" ref="O260:O314" si="60">IF(ISBLANK(J260),"",IF(OR(LEFT(J260)="9",RIGHT(J260)="9"),"w.o.",IF(VALUE(LEFT(J260))&gt;VALUE(RIGHT(J260)),LEFT(J260)&amp;":"&amp;RIGHT(J260),RIGHT(J260)&amp;":"&amp;LEFT(J260))))</f>
        <v>0:0</v>
      </c>
      <c r="P260" s="61" t="str">
        <f t="shared" ref="P260:P322" si="61">IF(Q260&gt;0,Q260,"")</f>
        <v/>
      </c>
      <c r="Q260" s="67"/>
      <c r="R260" s="20" t="str">
        <f t="shared" si="55"/>
        <v/>
      </c>
    </row>
    <row r="261" spans="1:19" x14ac:dyDescent="0.25">
      <c r="A261" s="20" t="str">
        <f t="shared" ref="A261:A283" si="62">IF(ISBLANK(J261),"SP24","")</f>
        <v/>
      </c>
      <c r="B261" s="2" t="s">
        <v>36</v>
      </c>
      <c r="C261" s="20">
        <v>272</v>
      </c>
      <c r="D261" s="20">
        <v>79</v>
      </c>
      <c r="E261" s="20">
        <f t="shared" si="50"/>
        <v>0</v>
      </c>
      <c r="F261" s="20" t="str">
        <f t="shared" si="51"/>
        <v xml:space="preserve">  -  </v>
      </c>
      <c r="G261" s="20">
        <v>94</v>
      </c>
      <c r="H261" s="20">
        <f t="shared" si="52"/>
        <v>0</v>
      </c>
      <c r="I261" s="20" t="str">
        <f t="shared" si="53"/>
        <v xml:space="preserve">  -  </v>
      </c>
      <c r="J261" s="66" t="s">
        <v>84</v>
      </c>
      <c r="K261" s="61" t="str">
        <f t="shared" si="56"/>
        <v xml:space="preserve">  -  </v>
      </c>
      <c r="L261" s="61" t="str">
        <f t="shared" si="57"/>
        <v xml:space="preserve">  -  </v>
      </c>
      <c r="M261" s="61">
        <f t="shared" si="58"/>
        <v>0</v>
      </c>
      <c r="N261" s="61">
        <f t="shared" si="59"/>
        <v>0</v>
      </c>
      <c r="O261" s="61" t="str">
        <f t="shared" si="60"/>
        <v>0:0</v>
      </c>
      <c r="P261" s="61" t="str">
        <f t="shared" si="61"/>
        <v/>
      </c>
      <c r="Q261" s="67"/>
      <c r="R261" s="20" t="str">
        <f t="shared" si="55"/>
        <v/>
      </c>
    </row>
    <row r="262" spans="1:19" x14ac:dyDescent="0.25">
      <c r="A262" s="20" t="str">
        <f t="shared" si="62"/>
        <v/>
      </c>
      <c r="B262" s="2" t="s">
        <v>37</v>
      </c>
      <c r="C262" s="20">
        <v>273</v>
      </c>
      <c r="D262" s="20">
        <v>82</v>
      </c>
      <c r="E262" s="20">
        <f t="shared" si="50"/>
        <v>0</v>
      </c>
      <c r="F262" s="20" t="str">
        <f t="shared" si="51"/>
        <v xml:space="preserve">  -  </v>
      </c>
      <c r="G262" s="20">
        <v>91</v>
      </c>
      <c r="H262" s="20">
        <f t="shared" si="52"/>
        <v>0</v>
      </c>
      <c r="I262" s="20" t="str">
        <f t="shared" si="53"/>
        <v xml:space="preserve">  -  </v>
      </c>
      <c r="J262" s="66" t="s">
        <v>84</v>
      </c>
      <c r="K262" s="61" t="str">
        <f t="shared" si="56"/>
        <v xml:space="preserve">  -  </v>
      </c>
      <c r="L262" s="61" t="str">
        <f t="shared" si="57"/>
        <v xml:space="preserve">  -  </v>
      </c>
      <c r="M262" s="61">
        <f t="shared" si="58"/>
        <v>0</v>
      </c>
      <c r="N262" s="61">
        <f t="shared" si="59"/>
        <v>0</v>
      </c>
      <c r="O262" s="61" t="str">
        <f t="shared" si="60"/>
        <v>0:0</v>
      </c>
      <c r="P262" s="61" t="str">
        <f t="shared" si="61"/>
        <v/>
      </c>
      <c r="Q262" s="67"/>
      <c r="R262" s="20" t="str">
        <f t="shared" si="55"/>
        <v/>
      </c>
    </row>
    <row r="263" spans="1:19" x14ac:dyDescent="0.25">
      <c r="A263" s="20" t="str">
        <f t="shared" si="62"/>
        <v/>
      </c>
      <c r="C263" s="20">
        <v>274</v>
      </c>
      <c r="D263" s="20">
        <v>83</v>
      </c>
      <c r="E263" s="20">
        <f t="shared" si="50"/>
        <v>0</v>
      </c>
      <c r="F263" s="20" t="str">
        <f t="shared" si="51"/>
        <v xml:space="preserve">  -  </v>
      </c>
      <c r="G263" s="20">
        <v>90</v>
      </c>
      <c r="H263" s="20">
        <f t="shared" si="52"/>
        <v>0</v>
      </c>
      <c r="I263" s="20" t="str">
        <f t="shared" si="53"/>
        <v xml:space="preserve">  -  </v>
      </c>
      <c r="J263" s="66" t="s">
        <v>84</v>
      </c>
      <c r="K263" s="61" t="str">
        <f t="shared" si="56"/>
        <v xml:space="preserve">  -  </v>
      </c>
      <c r="L263" s="61" t="str">
        <f t="shared" si="57"/>
        <v xml:space="preserve">  -  </v>
      </c>
      <c r="M263" s="61">
        <f t="shared" si="58"/>
        <v>0</v>
      </c>
      <c r="N263" s="61">
        <f t="shared" si="59"/>
        <v>0</v>
      </c>
      <c r="O263" s="61" t="str">
        <f t="shared" si="60"/>
        <v>0:0</v>
      </c>
      <c r="P263" s="61" t="str">
        <f t="shared" si="61"/>
        <v/>
      </c>
      <c r="Q263" s="67"/>
      <c r="R263" s="20" t="str">
        <f t="shared" si="55"/>
        <v/>
      </c>
    </row>
    <row r="264" spans="1:19" x14ac:dyDescent="0.25">
      <c r="A264" s="20" t="str">
        <f t="shared" si="62"/>
        <v/>
      </c>
      <c r="C264" s="20">
        <v>275</v>
      </c>
      <c r="D264" s="20">
        <v>84</v>
      </c>
      <c r="E264" s="20">
        <f t="shared" si="50"/>
        <v>0</v>
      </c>
      <c r="F264" s="20" t="str">
        <f t="shared" si="51"/>
        <v xml:space="preserve">  -  </v>
      </c>
      <c r="G264" s="20">
        <v>89</v>
      </c>
      <c r="H264" s="20">
        <f t="shared" si="52"/>
        <v>0</v>
      </c>
      <c r="I264" s="20" t="str">
        <f t="shared" si="53"/>
        <v xml:space="preserve">  -  </v>
      </c>
      <c r="J264" s="66" t="s">
        <v>84</v>
      </c>
      <c r="K264" s="61" t="str">
        <f t="shared" si="56"/>
        <v xml:space="preserve">  -  </v>
      </c>
      <c r="L264" s="61" t="str">
        <f t="shared" si="57"/>
        <v xml:space="preserve">  -  </v>
      </c>
      <c r="M264" s="61">
        <f t="shared" si="58"/>
        <v>0</v>
      </c>
      <c r="N264" s="61">
        <f t="shared" si="59"/>
        <v>0</v>
      </c>
      <c r="O264" s="61" t="str">
        <f t="shared" si="60"/>
        <v>0:0</v>
      </c>
      <c r="P264" s="61" t="str">
        <f t="shared" si="61"/>
        <v/>
      </c>
      <c r="Q264" s="67"/>
      <c r="R264" s="20" t="str">
        <f t="shared" si="55"/>
        <v/>
      </c>
    </row>
    <row r="265" spans="1:19" x14ac:dyDescent="0.25">
      <c r="A265" s="20" t="str">
        <f t="shared" si="62"/>
        <v/>
      </c>
      <c r="B265" s="2" t="s">
        <v>38</v>
      </c>
      <c r="C265" s="20">
        <v>276</v>
      </c>
      <c r="D265" s="20">
        <v>81</v>
      </c>
      <c r="E265" s="20">
        <f t="shared" si="50"/>
        <v>0</v>
      </c>
      <c r="F265" s="20" t="str">
        <f t="shared" si="51"/>
        <v xml:space="preserve">  -  </v>
      </c>
      <c r="G265" s="20">
        <v>92</v>
      </c>
      <c r="H265" s="20">
        <f t="shared" si="52"/>
        <v>0</v>
      </c>
      <c r="I265" s="20" t="str">
        <f t="shared" si="53"/>
        <v xml:space="preserve">  -  </v>
      </c>
      <c r="J265" s="66" t="s">
        <v>84</v>
      </c>
      <c r="K265" s="61" t="str">
        <f t="shared" si="56"/>
        <v xml:space="preserve">  -  </v>
      </c>
      <c r="L265" s="61" t="str">
        <f t="shared" si="57"/>
        <v xml:space="preserve">  -  </v>
      </c>
      <c r="M265" s="61">
        <f t="shared" si="58"/>
        <v>0</v>
      </c>
      <c r="N265" s="61">
        <f t="shared" si="59"/>
        <v>0</v>
      </c>
      <c r="O265" s="61" t="str">
        <f t="shared" si="60"/>
        <v>0:0</v>
      </c>
      <c r="P265" s="61" t="str">
        <f t="shared" si="61"/>
        <v/>
      </c>
      <c r="Q265" s="67"/>
      <c r="R265" s="20" t="str">
        <f t="shared" si="55"/>
        <v/>
      </c>
    </row>
    <row r="266" spans="1:19" x14ac:dyDescent="0.25">
      <c r="A266" s="20" t="str">
        <f t="shared" si="62"/>
        <v/>
      </c>
      <c r="B266" s="2" t="s">
        <v>39</v>
      </c>
      <c r="C266" s="20">
        <v>277</v>
      </c>
      <c r="D266" s="20">
        <v>80</v>
      </c>
      <c r="E266" s="20">
        <f t="shared" si="50"/>
        <v>0</v>
      </c>
      <c r="F266" s="20" t="str">
        <f t="shared" si="51"/>
        <v xml:space="preserve">  -  </v>
      </c>
      <c r="G266" s="20">
        <v>93</v>
      </c>
      <c r="H266" s="20">
        <f t="shared" si="52"/>
        <v>0</v>
      </c>
      <c r="I266" s="20" t="str">
        <f t="shared" si="53"/>
        <v xml:space="preserve">  -  </v>
      </c>
      <c r="J266" s="66" t="s">
        <v>84</v>
      </c>
      <c r="K266" s="61" t="str">
        <f t="shared" si="56"/>
        <v xml:space="preserve">  -  </v>
      </c>
      <c r="L266" s="61" t="str">
        <f t="shared" si="57"/>
        <v xml:space="preserve">  -  </v>
      </c>
      <c r="M266" s="61">
        <f t="shared" si="58"/>
        <v>0</v>
      </c>
      <c r="N266" s="61">
        <f t="shared" si="59"/>
        <v>0</v>
      </c>
      <c r="O266" s="61" t="str">
        <f t="shared" si="60"/>
        <v>0:0</v>
      </c>
      <c r="P266" s="61" t="str">
        <f t="shared" si="61"/>
        <v/>
      </c>
      <c r="Q266" s="67"/>
      <c r="R266" s="20" t="str">
        <f t="shared" si="55"/>
        <v/>
      </c>
    </row>
    <row r="267" spans="1:19" ht="13.8" thickBot="1" x14ac:dyDescent="0.3">
      <c r="A267" s="20" t="str">
        <f t="shared" si="62"/>
        <v/>
      </c>
      <c r="B267" s="30"/>
      <c r="C267" s="31">
        <v>278</v>
      </c>
      <c r="D267" s="31">
        <v>85</v>
      </c>
      <c r="E267" s="31">
        <f t="shared" si="50"/>
        <v>0</v>
      </c>
      <c r="F267" s="31" t="str">
        <f t="shared" si="51"/>
        <v xml:space="preserve">  -  </v>
      </c>
      <c r="G267" s="31">
        <v>88</v>
      </c>
      <c r="H267" s="31">
        <f t="shared" si="52"/>
        <v>0</v>
      </c>
      <c r="I267" s="31" t="str">
        <f t="shared" si="53"/>
        <v xml:space="preserve">  -  </v>
      </c>
      <c r="J267" s="66" t="s">
        <v>84</v>
      </c>
      <c r="K267" s="62" t="str">
        <f t="shared" si="56"/>
        <v xml:space="preserve">  -  </v>
      </c>
      <c r="L267" s="62" t="str">
        <f t="shared" si="57"/>
        <v xml:space="preserve">  -  </v>
      </c>
      <c r="M267" s="62">
        <f t="shared" si="58"/>
        <v>0</v>
      </c>
      <c r="N267" s="62">
        <f t="shared" si="59"/>
        <v>0</v>
      </c>
      <c r="O267" s="62" t="str">
        <f t="shared" si="60"/>
        <v>0:0</v>
      </c>
      <c r="P267" s="62" t="str">
        <f t="shared" si="61"/>
        <v/>
      </c>
      <c r="Q267" s="69"/>
      <c r="R267" s="31" t="str">
        <f t="shared" si="55"/>
        <v/>
      </c>
      <c r="S267" s="31"/>
    </row>
    <row r="268" spans="1:19" ht="13.8" thickTop="1" x14ac:dyDescent="0.25">
      <c r="A268" s="20" t="str">
        <f t="shared" si="62"/>
        <v/>
      </c>
      <c r="C268" s="20">
        <v>279</v>
      </c>
      <c r="D268" s="20">
        <v>71</v>
      </c>
      <c r="E268" s="20">
        <f t="shared" ref="E268:E331" si="63">VLOOKUP(ABS(D268),MangNMV08paar,IF(D268&gt;0,11,12))</f>
        <v>0</v>
      </c>
      <c r="F268" s="20" t="str">
        <f t="shared" ref="F268:F331" si="64">VLOOKUP(ABS(D268),MangNMV08paar,IF(D268&gt;0,9,10))</f>
        <v xml:space="preserve"> SP24 -  </v>
      </c>
      <c r="G268" s="20">
        <v>271</v>
      </c>
      <c r="H268" s="20">
        <f t="shared" ref="H268:H331" si="65">VLOOKUP(ABS(G268),MangNMV08paar,IF(G268&gt;0,11,12))</f>
        <v>0</v>
      </c>
      <c r="I268" s="20" t="str">
        <f t="shared" ref="I268:I331" si="66">VLOOKUP(ABS(G268),MangNMV08paar,IF(G268&gt;0,9,10))</f>
        <v xml:space="preserve">  -  </v>
      </c>
      <c r="J268" s="66" t="s">
        <v>84</v>
      </c>
      <c r="K268" s="61" t="str">
        <f t="shared" si="56"/>
        <v xml:space="preserve">  -  </v>
      </c>
      <c r="L268" s="61" t="str">
        <f t="shared" si="57"/>
        <v xml:space="preserve">  -  </v>
      </c>
      <c r="M268" s="61">
        <f t="shared" si="58"/>
        <v>0</v>
      </c>
      <c r="N268" s="61">
        <f t="shared" si="59"/>
        <v>0</v>
      </c>
      <c r="O268" s="61" t="str">
        <f t="shared" si="60"/>
        <v>0:0</v>
      </c>
      <c r="P268" s="61" t="str">
        <f t="shared" si="61"/>
        <v/>
      </c>
      <c r="Q268" s="67"/>
      <c r="R268" s="20" t="str">
        <f t="shared" si="55"/>
        <v/>
      </c>
    </row>
    <row r="269" spans="1:19" x14ac:dyDescent="0.25">
      <c r="A269" s="20" t="str">
        <f t="shared" si="62"/>
        <v/>
      </c>
      <c r="B269" s="2" t="s">
        <v>36</v>
      </c>
      <c r="C269" s="20">
        <v>280</v>
      </c>
      <c r="D269" s="20">
        <v>78</v>
      </c>
      <c r="E269" s="20">
        <f t="shared" si="63"/>
        <v>0</v>
      </c>
      <c r="F269" s="20" t="str">
        <f t="shared" si="64"/>
        <v xml:space="preserve">  -  </v>
      </c>
      <c r="G269" s="20">
        <v>272</v>
      </c>
      <c r="H269" s="20">
        <f t="shared" si="65"/>
        <v>0</v>
      </c>
      <c r="I269" s="20" t="str">
        <f t="shared" si="66"/>
        <v xml:space="preserve">  -  </v>
      </c>
      <c r="J269" s="66" t="s">
        <v>84</v>
      </c>
      <c r="K269" s="61" t="str">
        <f t="shared" si="56"/>
        <v xml:space="preserve">  -  </v>
      </c>
      <c r="L269" s="61" t="str">
        <f t="shared" si="57"/>
        <v xml:space="preserve">  -  </v>
      </c>
      <c r="M269" s="61">
        <f t="shared" si="58"/>
        <v>0</v>
      </c>
      <c r="N269" s="61">
        <f t="shared" si="59"/>
        <v>0</v>
      </c>
      <c r="O269" s="61" t="str">
        <f t="shared" si="60"/>
        <v>0:0</v>
      </c>
      <c r="P269" s="61" t="str">
        <f t="shared" si="61"/>
        <v/>
      </c>
      <c r="Q269" s="67"/>
      <c r="R269" s="20" t="str">
        <f t="shared" si="55"/>
        <v/>
      </c>
    </row>
    <row r="270" spans="1:19" x14ac:dyDescent="0.25">
      <c r="A270" s="20" t="str">
        <f t="shared" si="62"/>
        <v/>
      </c>
      <c r="B270" s="2" t="s">
        <v>37</v>
      </c>
      <c r="C270" s="20">
        <v>281</v>
      </c>
      <c r="D270" s="20">
        <v>75</v>
      </c>
      <c r="E270" s="20">
        <f t="shared" si="63"/>
        <v>0</v>
      </c>
      <c r="F270" s="20" t="str">
        <f t="shared" si="64"/>
        <v xml:space="preserve">  -  </v>
      </c>
      <c r="G270" s="20">
        <v>273</v>
      </c>
      <c r="H270" s="20">
        <f t="shared" si="65"/>
        <v>0</v>
      </c>
      <c r="I270" s="20" t="str">
        <f t="shared" si="66"/>
        <v xml:space="preserve">  -  </v>
      </c>
      <c r="J270" s="66" t="s">
        <v>84</v>
      </c>
      <c r="K270" s="61" t="str">
        <f t="shared" si="56"/>
        <v xml:space="preserve">  -  </v>
      </c>
      <c r="L270" s="61" t="str">
        <f t="shared" si="57"/>
        <v xml:space="preserve">  -  </v>
      </c>
      <c r="M270" s="61">
        <f t="shared" si="58"/>
        <v>0</v>
      </c>
      <c r="N270" s="61">
        <f t="shared" si="59"/>
        <v>0</v>
      </c>
      <c r="O270" s="61" t="str">
        <f t="shared" si="60"/>
        <v>0:0</v>
      </c>
      <c r="P270" s="61" t="str">
        <f t="shared" si="61"/>
        <v/>
      </c>
      <c r="Q270" s="67"/>
      <c r="R270" s="20" t="str">
        <f t="shared" si="55"/>
        <v/>
      </c>
    </row>
    <row r="271" spans="1:19" x14ac:dyDescent="0.25">
      <c r="A271" s="20" t="str">
        <f t="shared" si="62"/>
        <v/>
      </c>
      <c r="C271" s="20">
        <v>282</v>
      </c>
      <c r="D271" s="20">
        <v>74</v>
      </c>
      <c r="E271" s="20">
        <f t="shared" si="63"/>
        <v>0</v>
      </c>
      <c r="F271" s="20" t="str">
        <f t="shared" si="64"/>
        <v xml:space="preserve">  -  </v>
      </c>
      <c r="G271" s="20">
        <v>274</v>
      </c>
      <c r="H271" s="20">
        <f t="shared" si="65"/>
        <v>0</v>
      </c>
      <c r="I271" s="20" t="str">
        <f t="shared" si="66"/>
        <v xml:space="preserve">  -  </v>
      </c>
      <c r="J271" s="66" t="s">
        <v>84</v>
      </c>
      <c r="K271" s="61" t="str">
        <f t="shared" si="56"/>
        <v xml:space="preserve">  -  </v>
      </c>
      <c r="L271" s="61" t="str">
        <f t="shared" si="57"/>
        <v xml:space="preserve">  -  </v>
      </c>
      <c r="M271" s="61">
        <f t="shared" si="58"/>
        <v>0</v>
      </c>
      <c r="N271" s="61">
        <f t="shared" si="59"/>
        <v>0</v>
      </c>
      <c r="O271" s="61" t="str">
        <f t="shared" si="60"/>
        <v>0:0</v>
      </c>
      <c r="P271" s="61" t="str">
        <f t="shared" si="61"/>
        <v/>
      </c>
      <c r="Q271" s="67"/>
      <c r="R271" s="20" t="str">
        <f t="shared" si="55"/>
        <v/>
      </c>
    </row>
    <row r="272" spans="1:19" x14ac:dyDescent="0.25">
      <c r="A272" s="20" t="str">
        <f t="shared" si="62"/>
        <v/>
      </c>
      <c r="C272" s="20">
        <v>283</v>
      </c>
      <c r="D272" s="20">
        <v>73</v>
      </c>
      <c r="E272" s="20">
        <f t="shared" si="63"/>
        <v>0</v>
      </c>
      <c r="F272" s="20" t="str">
        <f t="shared" si="64"/>
        <v xml:space="preserve">  -  </v>
      </c>
      <c r="G272" s="20">
        <v>275</v>
      </c>
      <c r="H272" s="20">
        <f t="shared" si="65"/>
        <v>0</v>
      </c>
      <c r="I272" s="20" t="str">
        <f t="shared" si="66"/>
        <v xml:space="preserve">  -  </v>
      </c>
      <c r="J272" s="66" t="s">
        <v>84</v>
      </c>
      <c r="K272" s="61" t="str">
        <f t="shared" si="56"/>
        <v xml:space="preserve">  -  </v>
      </c>
      <c r="L272" s="61" t="str">
        <f t="shared" si="57"/>
        <v xml:space="preserve">  -  </v>
      </c>
      <c r="M272" s="61">
        <f t="shared" si="58"/>
        <v>0</v>
      </c>
      <c r="N272" s="61">
        <f t="shared" si="59"/>
        <v>0</v>
      </c>
      <c r="O272" s="61" t="str">
        <f t="shared" si="60"/>
        <v>0:0</v>
      </c>
      <c r="P272" s="61" t="str">
        <f t="shared" si="61"/>
        <v/>
      </c>
      <c r="Q272" s="67"/>
      <c r="R272" s="20" t="str">
        <f t="shared" si="55"/>
        <v/>
      </c>
    </row>
    <row r="273" spans="1:19" x14ac:dyDescent="0.25">
      <c r="A273" s="20" t="str">
        <f t="shared" si="62"/>
        <v/>
      </c>
      <c r="B273" s="34" t="s">
        <v>40</v>
      </c>
      <c r="C273" s="35">
        <v>284</v>
      </c>
      <c r="D273" s="35">
        <v>76</v>
      </c>
      <c r="E273" s="35">
        <f t="shared" si="63"/>
        <v>0</v>
      </c>
      <c r="F273" s="35" t="str">
        <f t="shared" si="64"/>
        <v xml:space="preserve">  -  </v>
      </c>
      <c r="G273" s="35">
        <v>276</v>
      </c>
      <c r="H273" s="35">
        <f t="shared" si="65"/>
        <v>0</v>
      </c>
      <c r="I273" s="35" t="str">
        <f t="shared" si="66"/>
        <v xml:space="preserve">  -  </v>
      </c>
      <c r="J273" s="66" t="s">
        <v>84</v>
      </c>
      <c r="K273" s="65" t="str">
        <f t="shared" si="56"/>
        <v xml:space="preserve">  -  </v>
      </c>
      <c r="L273" s="65" t="str">
        <f t="shared" si="57"/>
        <v xml:space="preserve">  -  </v>
      </c>
      <c r="M273" s="65">
        <f t="shared" si="58"/>
        <v>0</v>
      </c>
      <c r="N273" s="65">
        <f t="shared" si="59"/>
        <v>0</v>
      </c>
      <c r="O273" s="65" t="str">
        <f t="shared" si="60"/>
        <v>0:0</v>
      </c>
      <c r="P273" s="65" t="str">
        <f t="shared" si="61"/>
        <v/>
      </c>
      <c r="Q273" s="74"/>
      <c r="R273" s="35" t="str">
        <f t="shared" si="55"/>
        <v/>
      </c>
      <c r="S273" s="35"/>
    </row>
    <row r="274" spans="1:19" x14ac:dyDescent="0.25">
      <c r="A274" s="20" t="str">
        <f t="shared" si="62"/>
        <v/>
      </c>
      <c r="B274" s="2" t="s">
        <v>39</v>
      </c>
      <c r="C274" s="20">
        <v>285</v>
      </c>
      <c r="D274" s="20">
        <v>77</v>
      </c>
      <c r="E274" s="20">
        <f t="shared" si="63"/>
        <v>0</v>
      </c>
      <c r="F274" s="20" t="str">
        <f t="shared" si="64"/>
        <v xml:space="preserve">  -  </v>
      </c>
      <c r="G274" s="20">
        <v>277</v>
      </c>
      <c r="H274" s="20">
        <f t="shared" si="65"/>
        <v>0</v>
      </c>
      <c r="I274" s="20" t="str">
        <f t="shared" si="66"/>
        <v xml:space="preserve">  -  </v>
      </c>
      <c r="J274" s="66" t="s">
        <v>84</v>
      </c>
      <c r="K274" s="61" t="str">
        <f t="shared" si="56"/>
        <v xml:space="preserve">  -  </v>
      </c>
      <c r="L274" s="61" t="str">
        <f t="shared" si="57"/>
        <v xml:space="preserve">  -  </v>
      </c>
      <c r="M274" s="61">
        <f t="shared" si="58"/>
        <v>0</v>
      </c>
      <c r="N274" s="61">
        <f t="shared" si="59"/>
        <v>0</v>
      </c>
      <c r="O274" s="61" t="str">
        <f t="shared" si="60"/>
        <v>0:0</v>
      </c>
      <c r="P274" s="61" t="str">
        <f t="shared" si="61"/>
        <v/>
      </c>
      <c r="Q274" s="67"/>
      <c r="R274" s="20" t="str">
        <f t="shared" si="55"/>
        <v/>
      </c>
    </row>
    <row r="275" spans="1:19" ht="13.8" thickBot="1" x14ac:dyDescent="0.3">
      <c r="A275" s="20" t="str">
        <f t="shared" si="62"/>
        <v/>
      </c>
      <c r="B275" s="30"/>
      <c r="C275" s="31">
        <v>286</v>
      </c>
      <c r="D275" s="31">
        <v>72</v>
      </c>
      <c r="E275" s="31">
        <f t="shared" si="63"/>
        <v>0</v>
      </c>
      <c r="F275" s="31" t="str">
        <f t="shared" si="64"/>
        <v xml:space="preserve">  -  </v>
      </c>
      <c r="G275" s="31">
        <v>278</v>
      </c>
      <c r="H275" s="31">
        <f t="shared" si="65"/>
        <v>0</v>
      </c>
      <c r="I275" s="31" t="str">
        <f t="shared" si="66"/>
        <v xml:space="preserve">  -  </v>
      </c>
      <c r="J275" s="66" t="s">
        <v>84</v>
      </c>
      <c r="K275" s="62" t="str">
        <f t="shared" si="56"/>
        <v xml:space="preserve">  -  </v>
      </c>
      <c r="L275" s="62" t="str">
        <f t="shared" si="57"/>
        <v xml:space="preserve">  -  </v>
      </c>
      <c r="M275" s="62">
        <f t="shared" si="58"/>
        <v>0</v>
      </c>
      <c r="N275" s="62">
        <f t="shared" si="59"/>
        <v>0</v>
      </c>
      <c r="O275" s="62" t="str">
        <f t="shared" si="60"/>
        <v>0:0</v>
      </c>
      <c r="P275" s="62" t="str">
        <f t="shared" si="61"/>
        <v/>
      </c>
      <c r="Q275" s="69"/>
      <c r="R275" s="31" t="str">
        <f t="shared" si="55"/>
        <v/>
      </c>
      <c r="S275" s="31"/>
    </row>
    <row r="276" spans="1:19" ht="13.8" thickTop="1" x14ac:dyDescent="0.25">
      <c r="A276" s="20" t="str">
        <f t="shared" si="62"/>
        <v/>
      </c>
      <c r="C276" s="20">
        <v>287</v>
      </c>
      <c r="D276" s="20">
        <v>279</v>
      </c>
      <c r="E276" s="20">
        <f t="shared" si="63"/>
        <v>0</v>
      </c>
      <c r="F276" s="20" t="str">
        <f t="shared" si="64"/>
        <v xml:space="preserve">  -  </v>
      </c>
      <c r="G276" s="20">
        <v>280</v>
      </c>
      <c r="H276" s="20">
        <f t="shared" si="65"/>
        <v>0</v>
      </c>
      <c r="I276" s="20" t="str">
        <f t="shared" si="66"/>
        <v xml:space="preserve">  -  </v>
      </c>
      <c r="J276" s="66" t="s">
        <v>84</v>
      </c>
      <c r="K276" s="61" t="str">
        <f t="shared" si="56"/>
        <v xml:space="preserve">  -  </v>
      </c>
      <c r="L276" s="61" t="str">
        <f t="shared" si="57"/>
        <v xml:space="preserve">  -  </v>
      </c>
      <c r="M276" s="61">
        <f t="shared" si="58"/>
        <v>0</v>
      </c>
      <c r="N276" s="61">
        <f t="shared" si="59"/>
        <v>0</v>
      </c>
      <c r="O276" s="61" t="str">
        <f t="shared" si="60"/>
        <v>0:0</v>
      </c>
      <c r="P276" s="61" t="str">
        <f t="shared" si="61"/>
        <v/>
      </c>
      <c r="Q276" s="67"/>
      <c r="R276" s="20" t="str">
        <f t="shared" si="55"/>
        <v/>
      </c>
    </row>
    <row r="277" spans="1:19" x14ac:dyDescent="0.25">
      <c r="A277" s="20" t="str">
        <f t="shared" si="62"/>
        <v/>
      </c>
      <c r="B277" s="2" t="s">
        <v>41</v>
      </c>
      <c r="C277" s="20">
        <v>288</v>
      </c>
      <c r="D277" s="20">
        <v>281</v>
      </c>
      <c r="E277" s="20">
        <f t="shared" si="63"/>
        <v>0</v>
      </c>
      <c r="F277" s="20" t="str">
        <f t="shared" si="64"/>
        <v xml:space="preserve">  -  </v>
      </c>
      <c r="G277" s="20">
        <v>282</v>
      </c>
      <c r="H277" s="20">
        <f t="shared" si="65"/>
        <v>0</v>
      </c>
      <c r="I277" s="20" t="str">
        <f t="shared" si="66"/>
        <v xml:space="preserve">  -  </v>
      </c>
      <c r="J277" s="66" t="s">
        <v>84</v>
      </c>
      <c r="K277" s="61" t="str">
        <f t="shared" si="56"/>
        <v xml:space="preserve">  -  </v>
      </c>
      <c r="L277" s="61" t="str">
        <f t="shared" si="57"/>
        <v xml:space="preserve">  -  </v>
      </c>
      <c r="M277" s="61">
        <f t="shared" si="58"/>
        <v>0</v>
      </c>
      <c r="N277" s="61">
        <f t="shared" si="59"/>
        <v>0</v>
      </c>
      <c r="O277" s="61" t="str">
        <f t="shared" si="60"/>
        <v>0:0</v>
      </c>
      <c r="P277" s="61" t="str">
        <f t="shared" si="61"/>
        <v/>
      </c>
      <c r="Q277" s="67"/>
      <c r="R277" s="20" t="str">
        <f t="shared" si="55"/>
        <v/>
      </c>
    </row>
    <row r="278" spans="1:19" x14ac:dyDescent="0.25">
      <c r="A278" s="20" t="str">
        <f t="shared" si="62"/>
        <v/>
      </c>
      <c r="B278" s="2" t="s">
        <v>42</v>
      </c>
      <c r="C278" s="20">
        <v>289</v>
      </c>
      <c r="D278" s="20">
        <v>283</v>
      </c>
      <c r="E278" s="20">
        <f t="shared" si="63"/>
        <v>0</v>
      </c>
      <c r="F278" s="20" t="str">
        <f t="shared" si="64"/>
        <v xml:space="preserve">  -  </v>
      </c>
      <c r="G278" s="20">
        <v>284</v>
      </c>
      <c r="H278" s="20">
        <f t="shared" si="65"/>
        <v>0</v>
      </c>
      <c r="I278" s="20" t="str">
        <f t="shared" si="66"/>
        <v xml:space="preserve">  -  </v>
      </c>
      <c r="J278" s="66" t="s">
        <v>84</v>
      </c>
      <c r="K278" s="61" t="str">
        <f t="shared" si="56"/>
        <v xml:space="preserve">  -  </v>
      </c>
      <c r="L278" s="61" t="str">
        <f t="shared" si="57"/>
        <v xml:space="preserve">  -  </v>
      </c>
      <c r="M278" s="61">
        <f t="shared" si="58"/>
        <v>0</v>
      </c>
      <c r="N278" s="61">
        <f t="shared" si="59"/>
        <v>0</v>
      </c>
      <c r="O278" s="61" t="str">
        <f t="shared" si="60"/>
        <v>0:0</v>
      </c>
      <c r="P278" s="61" t="str">
        <f t="shared" si="61"/>
        <v/>
      </c>
      <c r="Q278" s="67"/>
      <c r="R278" s="20" t="str">
        <f t="shared" si="55"/>
        <v/>
      </c>
    </row>
    <row r="279" spans="1:19" ht="13.8" thickBot="1" x14ac:dyDescent="0.3">
      <c r="A279" s="20" t="str">
        <f t="shared" si="62"/>
        <v/>
      </c>
      <c r="B279" s="30"/>
      <c r="C279" s="31">
        <v>290</v>
      </c>
      <c r="D279" s="31">
        <v>285</v>
      </c>
      <c r="E279" s="31">
        <f t="shared" si="63"/>
        <v>0</v>
      </c>
      <c r="F279" s="31" t="str">
        <f t="shared" si="64"/>
        <v xml:space="preserve">  -  </v>
      </c>
      <c r="G279" s="31">
        <v>286</v>
      </c>
      <c r="H279" s="31">
        <f t="shared" si="65"/>
        <v>0</v>
      </c>
      <c r="I279" s="31" t="str">
        <f t="shared" si="66"/>
        <v xml:space="preserve">  -  </v>
      </c>
      <c r="J279" s="66" t="s">
        <v>84</v>
      </c>
      <c r="K279" s="62" t="str">
        <f t="shared" si="56"/>
        <v xml:space="preserve">  -  </v>
      </c>
      <c r="L279" s="62" t="str">
        <f t="shared" si="57"/>
        <v xml:space="preserve">  -  </v>
      </c>
      <c r="M279" s="62">
        <f t="shared" si="58"/>
        <v>0</v>
      </c>
      <c r="N279" s="62">
        <f t="shared" si="59"/>
        <v>0</v>
      </c>
      <c r="O279" s="62" t="str">
        <f t="shared" si="60"/>
        <v>0:0</v>
      </c>
      <c r="P279" s="62" t="str">
        <f t="shared" si="61"/>
        <v/>
      </c>
      <c r="Q279" s="69"/>
      <c r="R279" s="31" t="str">
        <f t="shared" si="55"/>
        <v/>
      </c>
      <c r="S279" s="31"/>
    </row>
    <row r="280" spans="1:19" ht="13.8" thickTop="1" x14ac:dyDescent="0.25">
      <c r="A280" s="20" t="str">
        <f t="shared" si="62"/>
        <v/>
      </c>
      <c r="B280" s="2" t="s">
        <v>41</v>
      </c>
      <c r="C280" s="20">
        <v>291</v>
      </c>
      <c r="D280" s="20">
        <v>287</v>
      </c>
      <c r="E280" s="20">
        <f t="shared" si="63"/>
        <v>0</v>
      </c>
      <c r="F280" s="20" t="str">
        <f t="shared" si="64"/>
        <v xml:space="preserve">  -  </v>
      </c>
      <c r="G280" s="20">
        <v>288</v>
      </c>
      <c r="H280" s="20">
        <f t="shared" si="65"/>
        <v>0</v>
      </c>
      <c r="I280" s="20" t="str">
        <f t="shared" si="66"/>
        <v xml:space="preserve">  -  </v>
      </c>
      <c r="J280" s="66" t="s">
        <v>84</v>
      </c>
      <c r="K280" s="61" t="str">
        <f t="shared" si="56"/>
        <v xml:space="preserve">  -  </v>
      </c>
      <c r="L280" s="61" t="str">
        <f t="shared" si="57"/>
        <v xml:space="preserve">  -  </v>
      </c>
      <c r="M280" s="61">
        <f t="shared" si="58"/>
        <v>0</v>
      </c>
      <c r="N280" s="61">
        <f t="shared" si="59"/>
        <v>0</v>
      </c>
      <c r="O280" s="61" t="str">
        <f t="shared" si="60"/>
        <v>0:0</v>
      </c>
      <c r="P280" s="61" t="str">
        <f t="shared" si="61"/>
        <v/>
      </c>
      <c r="Q280" s="67"/>
      <c r="R280" s="20" t="str">
        <f t="shared" si="55"/>
        <v/>
      </c>
    </row>
    <row r="281" spans="1:19" ht="13.8" thickBot="1" x14ac:dyDescent="0.3">
      <c r="A281" s="20" t="str">
        <f t="shared" si="62"/>
        <v/>
      </c>
      <c r="B281" s="30" t="s">
        <v>43</v>
      </c>
      <c r="C281" s="31">
        <v>292</v>
      </c>
      <c r="D281" s="31">
        <v>289</v>
      </c>
      <c r="E281" s="31">
        <f t="shared" si="63"/>
        <v>0</v>
      </c>
      <c r="F281" s="31" t="str">
        <f t="shared" si="64"/>
        <v xml:space="preserve">  -  </v>
      </c>
      <c r="G281" s="31">
        <v>290</v>
      </c>
      <c r="H281" s="31">
        <f t="shared" si="65"/>
        <v>0</v>
      </c>
      <c r="I281" s="31" t="str">
        <f t="shared" si="66"/>
        <v xml:space="preserve">  -  </v>
      </c>
      <c r="J281" s="66" t="s">
        <v>84</v>
      </c>
      <c r="K281" s="62" t="str">
        <f t="shared" si="56"/>
        <v xml:space="preserve">  -  </v>
      </c>
      <c r="L281" s="62" t="str">
        <f t="shared" si="57"/>
        <v xml:space="preserve">  -  </v>
      </c>
      <c r="M281" s="62">
        <f t="shared" si="58"/>
        <v>0</v>
      </c>
      <c r="N281" s="62">
        <f t="shared" si="59"/>
        <v>0</v>
      </c>
      <c r="O281" s="62" t="str">
        <f t="shared" si="60"/>
        <v>0:0</v>
      </c>
      <c r="P281" s="62" t="str">
        <f t="shared" si="61"/>
        <v/>
      </c>
      <c r="Q281" s="69"/>
      <c r="R281" s="31" t="str">
        <f t="shared" si="55"/>
        <v/>
      </c>
      <c r="S281" s="31"/>
    </row>
    <row r="282" spans="1:19" ht="13.8" thickTop="1" x14ac:dyDescent="0.25">
      <c r="A282" s="20" t="str">
        <f t="shared" si="62"/>
        <v/>
      </c>
      <c r="B282" s="32" t="s">
        <v>3</v>
      </c>
      <c r="C282" s="33">
        <v>293</v>
      </c>
      <c r="D282" s="33">
        <v>-291</v>
      </c>
      <c r="E282" s="33">
        <f t="shared" si="63"/>
        <v>0</v>
      </c>
      <c r="F282" s="33" t="str">
        <f t="shared" si="64"/>
        <v xml:space="preserve">  -  </v>
      </c>
      <c r="G282" s="33">
        <v>-292</v>
      </c>
      <c r="H282" s="33">
        <f t="shared" si="65"/>
        <v>0</v>
      </c>
      <c r="I282" s="33" t="str">
        <f t="shared" si="66"/>
        <v xml:space="preserve">  -  </v>
      </c>
      <c r="J282" s="66" t="s">
        <v>84</v>
      </c>
      <c r="K282" s="63" t="str">
        <f t="shared" si="56"/>
        <v xml:space="preserve">  -  </v>
      </c>
      <c r="L282" s="63" t="str">
        <f t="shared" si="57"/>
        <v xml:space="preserve">  -  </v>
      </c>
      <c r="M282" s="63">
        <f t="shared" si="58"/>
        <v>0</v>
      </c>
      <c r="N282" s="63">
        <f t="shared" si="59"/>
        <v>0</v>
      </c>
      <c r="O282" s="63" t="str">
        <f t="shared" si="60"/>
        <v>0:0</v>
      </c>
      <c r="P282" s="63" t="str">
        <f t="shared" si="61"/>
        <v/>
      </c>
      <c r="Q282" s="71"/>
      <c r="R282" s="33" t="str">
        <f t="shared" si="55"/>
        <v/>
      </c>
      <c r="S282" s="33"/>
    </row>
    <row r="283" spans="1:19" ht="13.8" thickBot="1" x14ac:dyDescent="0.3">
      <c r="A283" s="20" t="str">
        <f t="shared" si="62"/>
        <v/>
      </c>
      <c r="B283" s="25" t="s">
        <v>1</v>
      </c>
      <c r="C283" s="26">
        <v>294</v>
      </c>
      <c r="D283" s="26">
        <v>291</v>
      </c>
      <c r="E283" s="26">
        <f t="shared" si="63"/>
        <v>0</v>
      </c>
      <c r="F283" s="26" t="str">
        <f t="shared" si="64"/>
        <v xml:space="preserve">  -  </v>
      </c>
      <c r="G283" s="26">
        <v>292</v>
      </c>
      <c r="H283" s="26">
        <f t="shared" si="65"/>
        <v>0</v>
      </c>
      <c r="I283" s="26" t="str">
        <f t="shared" si="66"/>
        <v xml:space="preserve">  -  </v>
      </c>
      <c r="J283" s="66" t="s">
        <v>84</v>
      </c>
      <c r="K283" s="64" t="str">
        <f t="shared" si="56"/>
        <v xml:space="preserve">  -  </v>
      </c>
      <c r="L283" s="64" t="str">
        <f t="shared" si="57"/>
        <v xml:space="preserve">  -  </v>
      </c>
      <c r="M283" s="64">
        <f t="shared" si="58"/>
        <v>0</v>
      </c>
      <c r="N283" s="64">
        <f t="shared" si="59"/>
        <v>0</v>
      </c>
      <c r="O283" s="64" t="str">
        <f t="shared" si="60"/>
        <v>0:0</v>
      </c>
      <c r="P283" s="64" t="str">
        <f t="shared" si="61"/>
        <v/>
      </c>
      <c r="Q283" s="73"/>
      <c r="R283" s="26" t="str">
        <f t="shared" si="55"/>
        <v/>
      </c>
      <c r="S283" s="26"/>
    </row>
    <row r="284" spans="1:19" x14ac:dyDescent="0.25">
      <c r="A284" s="20" t="str">
        <f>IF(ISBLANK(J284),"SP16","")</f>
        <v/>
      </c>
      <c r="C284" s="20">
        <v>301</v>
      </c>
      <c r="D284" s="20">
        <v>101</v>
      </c>
      <c r="E284" s="20">
        <f t="shared" si="63"/>
        <v>0</v>
      </c>
      <c r="F284" s="20" t="str">
        <f t="shared" si="64"/>
        <v xml:space="preserve">  -  </v>
      </c>
      <c r="G284" s="20">
        <v>116</v>
      </c>
      <c r="H284" s="20">
        <f t="shared" si="65"/>
        <v>0</v>
      </c>
      <c r="I284" s="20" t="str">
        <f t="shared" si="66"/>
        <v xml:space="preserve">  -  </v>
      </c>
      <c r="J284" s="66" t="s">
        <v>84</v>
      </c>
      <c r="K284" s="61" t="str">
        <f t="shared" ref="K284:K299" si="67">IF(ISBLANK(J284),"",IF(VALUE(LEFT(J284))&gt;VALUE(RIGHT(J284)),F284,I284))</f>
        <v xml:space="preserve">  -  </v>
      </c>
      <c r="L284" s="61" t="str">
        <f t="shared" ref="L284:L299" si="68">IF(ISBLANK(J284),"",IF(VALUE(LEFT(J284))&lt;VALUE(RIGHT(J284)),F284,I284))</f>
        <v xml:space="preserve">  -  </v>
      </c>
      <c r="M284" s="61">
        <f t="shared" ref="M284:M299" si="69">IF(ISBLANK(J284),"",IF(VALUE(LEFT(J284))&gt;VALUE(RIGHT(J284)),E284,H284))</f>
        <v>0</v>
      </c>
      <c r="N284" s="61">
        <f t="shared" ref="N284:N299" si="70">IF(ISBLANK(J284),"",IF(VALUE(LEFT(J284))&lt;VALUE(RIGHT(J284)),E284,H284))</f>
        <v>0</v>
      </c>
      <c r="O284" s="61" t="str">
        <f t="shared" ref="O284:O299" si="71">IF(ISBLANK(J284),"",IF(OR(LEFT(J284)="9",RIGHT(J284)="9"),"w.o.",IF(VALUE(LEFT(J284))&gt;VALUE(RIGHT(J284)),LEFT(J284)&amp;":"&amp;RIGHT(J284),RIGHT(J284)&amp;":"&amp;LEFT(J284))))</f>
        <v>0:0</v>
      </c>
      <c r="P284" s="61" t="str">
        <f t="shared" ref="P284:P299" si="72">IF(Q284&gt;0,Q284,"")</f>
        <v/>
      </c>
      <c r="Q284" s="67"/>
      <c r="R284" s="20" t="str">
        <f t="shared" ref="R284:R299" si="73">IF(J284&lt;&gt;"","",Q284)</f>
        <v/>
      </c>
    </row>
    <row r="285" spans="1:19" x14ac:dyDescent="0.25">
      <c r="A285" s="20" t="str">
        <f t="shared" ref="A285:A299" si="74">IF(ISBLANK(J285),"SP16","")</f>
        <v/>
      </c>
      <c r="B285" s="2" t="s">
        <v>36</v>
      </c>
      <c r="C285" s="20">
        <v>302</v>
      </c>
      <c r="D285" s="20">
        <v>109</v>
      </c>
      <c r="E285" s="20">
        <f t="shared" si="63"/>
        <v>0</v>
      </c>
      <c r="F285" s="20" t="str">
        <f t="shared" si="64"/>
        <v xml:space="preserve">  -  </v>
      </c>
      <c r="G285" s="20">
        <v>108</v>
      </c>
      <c r="H285" s="20">
        <f t="shared" si="65"/>
        <v>0</v>
      </c>
      <c r="I285" s="20" t="str">
        <f t="shared" si="66"/>
        <v xml:space="preserve">  -  </v>
      </c>
      <c r="J285" s="66" t="s">
        <v>84</v>
      </c>
      <c r="K285" s="61" t="str">
        <f t="shared" si="67"/>
        <v xml:space="preserve">  -  </v>
      </c>
      <c r="L285" s="61" t="str">
        <f t="shared" si="68"/>
        <v xml:space="preserve">  -  </v>
      </c>
      <c r="M285" s="61">
        <f t="shared" si="69"/>
        <v>0</v>
      </c>
      <c r="N285" s="61">
        <f t="shared" si="70"/>
        <v>0</v>
      </c>
      <c r="O285" s="61" t="str">
        <f t="shared" si="71"/>
        <v>0:0</v>
      </c>
      <c r="P285" s="61" t="str">
        <f t="shared" si="72"/>
        <v/>
      </c>
      <c r="Q285" s="67"/>
      <c r="R285" s="20" t="str">
        <f t="shared" si="73"/>
        <v/>
      </c>
    </row>
    <row r="286" spans="1:19" x14ac:dyDescent="0.25">
      <c r="A286" s="20" t="str">
        <f t="shared" si="74"/>
        <v/>
      </c>
      <c r="B286" s="2" t="s">
        <v>37</v>
      </c>
      <c r="C286" s="20">
        <v>303</v>
      </c>
      <c r="D286" s="20">
        <v>105</v>
      </c>
      <c r="E286" s="20">
        <f t="shared" si="63"/>
        <v>0</v>
      </c>
      <c r="F286" s="20" t="str">
        <f t="shared" si="64"/>
        <v xml:space="preserve">  -  </v>
      </c>
      <c r="G286" s="20">
        <v>112</v>
      </c>
      <c r="H286" s="20">
        <f t="shared" si="65"/>
        <v>0</v>
      </c>
      <c r="I286" s="20" t="str">
        <f t="shared" si="66"/>
        <v xml:space="preserve">  -  </v>
      </c>
      <c r="J286" s="66" t="s">
        <v>84</v>
      </c>
      <c r="K286" s="61" t="str">
        <f t="shared" si="67"/>
        <v xml:space="preserve">  -  </v>
      </c>
      <c r="L286" s="61" t="str">
        <f t="shared" si="68"/>
        <v xml:space="preserve">  -  </v>
      </c>
      <c r="M286" s="61">
        <f t="shared" si="69"/>
        <v>0</v>
      </c>
      <c r="N286" s="61">
        <f t="shared" si="70"/>
        <v>0</v>
      </c>
      <c r="O286" s="61" t="str">
        <f t="shared" si="71"/>
        <v>0:0</v>
      </c>
      <c r="P286" s="61" t="str">
        <f t="shared" si="72"/>
        <v/>
      </c>
      <c r="Q286" s="67"/>
      <c r="R286" s="20" t="str">
        <f t="shared" si="73"/>
        <v/>
      </c>
    </row>
    <row r="287" spans="1:19" x14ac:dyDescent="0.25">
      <c r="A287" s="20" t="str">
        <f t="shared" si="74"/>
        <v/>
      </c>
      <c r="C287" s="20">
        <v>304</v>
      </c>
      <c r="D287" s="20">
        <v>113</v>
      </c>
      <c r="E287" s="20">
        <f t="shared" si="63"/>
        <v>0</v>
      </c>
      <c r="F287" s="20" t="str">
        <f t="shared" si="64"/>
        <v xml:space="preserve">  -  </v>
      </c>
      <c r="G287" s="20">
        <v>104</v>
      </c>
      <c r="H287" s="20">
        <f t="shared" si="65"/>
        <v>0</v>
      </c>
      <c r="I287" s="20" t="str">
        <f t="shared" si="66"/>
        <v xml:space="preserve">  -  </v>
      </c>
      <c r="J287" s="66" t="s">
        <v>84</v>
      </c>
      <c r="K287" s="61" t="str">
        <f t="shared" si="67"/>
        <v xml:space="preserve">  -  </v>
      </c>
      <c r="L287" s="61" t="str">
        <f t="shared" si="68"/>
        <v xml:space="preserve">  -  </v>
      </c>
      <c r="M287" s="61">
        <f t="shared" si="69"/>
        <v>0</v>
      </c>
      <c r="N287" s="61">
        <f t="shared" si="70"/>
        <v>0</v>
      </c>
      <c r="O287" s="61" t="str">
        <f t="shared" si="71"/>
        <v>0:0</v>
      </c>
      <c r="P287" s="61" t="str">
        <f t="shared" si="72"/>
        <v/>
      </c>
      <c r="Q287" s="67"/>
      <c r="R287" s="20" t="str">
        <f t="shared" si="73"/>
        <v/>
      </c>
    </row>
    <row r="288" spans="1:19" x14ac:dyDescent="0.25">
      <c r="A288" s="20" t="str">
        <f t="shared" si="74"/>
        <v/>
      </c>
      <c r="C288" s="20">
        <v>305</v>
      </c>
      <c r="D288" s="20">
        <v>103</v>
      </c>
      <c r="E288" s="20">
        <f t="shared" si="63"/>
        <v>0</v>
      </c>
      <c r="F288" s="20" t="str">
        <f t="shared" si="64"/>
        <v xml:space="preserve">  -  </v>
      </c>
      <c r="G288" s="20">
        <v>114</v>
      </c>
      <c r="H288" s="20">
        <f t="shared" si="65"/>
        <v>0</v>
      </c>
      <c r="I288" s="20" t="str">
        <f t="shared" si="66"/>
        <v xml:space="preserve">  -  </v>
      </c>
      <c r="J288" s="66" t="s">
        <v>84</v>
      </c>
      <c r="K288" s="61" t="str">
        <f t="shared" si="67"/>
        <v xml:space="preserve">  -  </v>
      </c>
      <c r="L288" s="61" t="str">
        <f t="shared" si="68"/>
        <v xml:space="preserve">  -  </v>
      </c>
      <c r="M288" s="61">
        <f t="shared" si="69"/>
        <v>0</v>
      </c>
      <c r="N288" s="61">
        <f t="shared" si="70"/>
        <v>0</v>
      </c>
      <c r="O288" s="61" t="str">
        <f t="shared" si="71"/>
        <v>0:0</v>
      </c>
      <c r="P288" s="61" t="str">
        <f t="shared" si="72"/>
        <v/>
      </c>
      <c r="Q288" s="67"/>
      <c r="R288" s="20" t="str">
        <f t="shared" si="73"/>
        <v/>
      </c>
    </row>
    <row r="289" spans="1:19" x14ac:dyDescent="0.25">
      <c r="A289" s="20" t="str">
        <f t="shared" si="74"/>
        <v/>
      </c>
      <c r="B289" s="2" t="s">
        <v>38</v>
      </c>
      <c r="C289" s="20">
        <v>306</v>
      </c>
      <c r="D289" s="20">
        <v>111</v>
      </c>
      <c r="E289" s="20">
        <f t="shared" si="63"/>
        <v>0</v>
      </c>
      <c r="F289" s="20" t="str">
        <f t="shared" si="64"/>
        <v xml:space="preserve">  -  </v>
      </c>
      <c r="G289" s="20">
        <v>106</v>
      </c>
      <c r="H289" s="20">
        <f t="shared" si="65"/>
        <v>0</v>
      </c>
      <c r="I289" s="20" t="str">
        <f t="shared" si="66"/>
        <v xml:space="preserve">  -  </v>
      </c>
      <c r="J289" s="66" t="s">
        <v>84</v>
      </c>
      <c r="K289" s="61" t="str">
        <f t="shared" si="67"/>
        <v xml:space="preserve">  -  </v>
      </c>
      <c r="L289" s="61" t="str">
        <f t="shared" si="68"/>
        <v xml:space="preserve">  -  </v>
      </c>
      <c r="M289" s="61">
        <f t="shared" si="69"/>
        <v>0</v>
      </c>
      <c r="N289" s="61">
        <f t="shared" si="70"/>
        <v>0</v>
      </c>
      <c r="O289" s="61" t="str">
        <f t="shared" si="71"/>
        <v>0:0</v>
      </c>
      <c r="P289" s="61" t="str">
        <f t="shared" si="72"/>
        <v/>
      </c>
      <c r="Q289" s="67"/>
      <c r="R289" s="20" t="str">
        <f t="shared" si="73"/>
        <v/>
      </c>
    </row>
    <row r="290" spans="1:19" x14ac:dyDescent="0.25">
      <c r="A290" s="20" t="str">
        <f t="shared" si="74"/>
        <v/>
      </c>
      <c r="B290" s="2" t="s">
        <v>39</v>
      </c>
      <c r="C290" s="20">
        <v>307</v>
      </c>
      <c r="D290" s="20">
        <v>107</v>
      </c>
      <c r="E290" s="20">
        <f t="shared" si="63"/>
        <v>0</v>
      </c>
      <c r="F290" s="20" t="str">
        <f t="shared" si="64"/>
        <v xml:space="preserve">  -  </v>
      </c>
      <c r="G290" s="20">
        <v>110</v>
      </c>
      <c r="H290" s="20">
        <f t="shared" si="65"/>
        <v>0</v>
      </c>
      <c r="I290" s="20" t="str">
        <f t="shared" si="66"/>
        <v xml:space="preserve">  -  </v>
      </c>
      <c r="J290" s="66" t="s">
        <v>84</v>
      </c>
      <c r="K290" s="61" t="str">
        <f t="shared" si="67"/>
        <v xml:space="preserve">  -  </v>
      </c>
      <c r="L290" s="61" t="str">
        <f t="shared" si="68"/>
        <v xml:space="preserve">  -  </v>
      </c>
      <c r="M290" s="61">
        <f t="shared" si="69"/>
        <v>0</v>
      </c>
      <c r="N290" s="61">
        <f t="shared" si="70"/>
        <v>0</v>
      </c>
      <c r="O290" s="61" t="str">
        <f t="shared" si="71"/>
        <v>0:0</v>
      </c>
      <c r="P290" s="61" t="str">
        <f t="shared" si="72"/>
        <v/>
      </c>
      <c r="Q290" s="67"/>
      <c r="R290" s="20" t="str">
        <f t="shared" si="73"/>
        <v/>
      </c>
    </row>
    <row r="291" spans="1:19" ht="13.8" thickBot="1" x14ac:dyDescent="0.3">
      <c r="A291" s="20" t="str">
        <f t="shared" si="74"/>
        <v/>
      </c>
      <c r="B291" s="30"/>
      <c r="C291" s="31">
        <v>308</v>
      </c>
      <c r="D291" s="31">
        <v>115</v>
      </c>
      <c r="E291" s="31">
        <f t="shared" si="63"/>
        <v>0</v>
      </c>
      <c r="F291" s="31" t="str">
        <f t="shared" si="64"/>
        <v xml:space="preserve">  -  </v>
      </c>
      <c r="G291" s="31">
        <v>102</v>
      </c>
      <c r="H291" s="31">
        <f t="shared" si="65"/>
        <v>0</v>
      </c>
      <c r="I291" s="31" t="str">
        <f t="shared" si="66"/>
        <v xml:space="preserve">  -  </v>
      </c>
      <c r="J291" s="66" t="s">
        <v>84</v>
      </c>
      <c r="K291" s="62" t="str">
        <f t="shared" si="67"/>
        <v xml:space="preserve">  -  </v>
      </c>
      <c r="L291" s="62" t="str">
        <f t="shared" si="68"/>
        <v xml:space="preserve">  -  </v>
      </c>
      <c r="M291" s="62">
        <f t="shared" si="69"/>
        <v>0</v>
      </c>
      <c r="N291" s="62">
        <f t="shared" si="70"/>
        <v>0</v>
      </c>
      <c r="O291" s="62" t="str">
        <f t="shared" si="71"/>
        <v>0:0</v>
      </c>
      <c r="P291" s="62" t="str">
        <f t="shared" si="72"/>
        <v/>
      </c>
      <c r="Q291" s="69"/>
      <c r="R291" s="31" t="str">
        <f t="shared" si="73"/>
        <v/>
      </c>
      <c r="S291" s="31"/>
    </row>
    <row r="292" spans="1:19" ht="13.8" thickTop="1" x14ac:dyDescent="0.25">
      <c r="A292" s="20" t="str">
        <f t="shared" si="74"/>
        <v/>
      </c>
      <c r="C292" s="20">
        <v>309</v>
      </c>
      <c r="D292" s="20">
        <v>301</v>
      </c>
      <c r="E292" s="20">
        <f t="shared" si="63"/>
        <v>0</v>
      </c>
      <c r="F292" s="20" t="str">
        <f>VLOOKUP(ABS(D292),MangNMV08paar,IF(D292&gt;0,9,10))</f>
        <v xml:space="preserve">  -  </v>
      </c>
      <c r="G292" s="20">
        <v>302</v>
      </c>
      <c r="H292" s="20">
        <f t="shared" si="65"/>
        <v>0</v>
      </c>
      <c r="I292" s="20" t="str">
        <f t="shared" si="66"/>
        <v xml:space="preserve">  -  </v>
      </c>
      <c r="J292" s="66" t="s">
        <v>84</v>
      </c>
      <c r="K292" s="61" t="str">
        <f t="shared" si="67"/>
        <v xml:space="preserve">  -  </v>
      </c>
      <c r="L292" s="61" t="str">
        <f t="shared" si="68"/>
        <v xml:space="preserve">  -  </v>
      </c>
      <c r="M292" s="61">
        <f t="shared" si="69"/>
        <v>0</v>
      </c>
      <c r="N292" s="61">
        <f t="shared" si="70"/>
        <v>0</v>
      </c>
      <c r="O292" s="61" t="str">
        <f t="shared" si="71"/>
        <v>0:0</v>
      </c>
      <c r="P292" s="61" t="str">
        <f t="shared" si="72"/>
        <v/>
      </c>
      <c r="Q292" s="67"/>
      <c r="R292" s="20" t="str">
        <f t="shared" si="73"/>
        <v/>
      </c>
    </row>
    <row r="293" spans="1:19" x14ac:dyDescent="0.25">
      <c r="A293" s="20" t="str">
        <f t="shared" si="74"/>
        <v/>
      </c>
      <c r="B293" s="2" t="s">
        <v>41</v>
      </c>
      <c r="C293" s="20">
        <v>310</v>
      </c>
      <c r="D293" s="20">
        <v>303</v>
      </c>
      <c r="E293" s="20">
        <f t="shared" si="63"/>
        <v>0</v>
      </c>
      <c r="F293" s="20" t="str">
        <f t="shared" si="64"/>
        <v xml:space="preserve">  -  </v>
      </c>
      <c r="G293" s="20">
        <v>304</v>
      </c>
      <c r="H293" s="20">
        <f t="shared" si="65"/>
        <v>0</v>
      </c>
      <c r="I293" s="20" t="str">
        <f t="shared" si="66"/>
        <v xml:space="preserve">  -  </v>
      </c>
      <c r="J293" s="66" t="s">
        <v>84</v>
      </c>
      <c r="K293" s="61" t="str">
        <f t="shared" si="67"/>
        <v xml:space="preserve">  -  </v>
      </c>
      <c r="L293" s="61" t="str">
        <f t="shared" si="68"/>
        <v xml:space="preserve">  -  </v>
      </c>
      <c r="M293" s="61">
        <f t="shared" si="69"/>
        <v>0</v>
      </c>
      <c r="N293" s="61">
        <f t="shared" si="70"/>
        <v>0</v>
      </c>
      <c r="O293" s="61" t="str">
        <f t="shared" si="71"/>
        <v>0:0</v>
      </c>
      <c r="P293" s="61" t="str">
        <f t="shared" si="72"/>
        <v/>
      </c>
      <c r="Q293" s="67"/>
      <c r="R293" s="20" t="str">
        <f t="shared" si="73"/>
        <v/>
      </c>
    </row>
    <row r="294" spans="1:19" x14ac:dyDescent="0.25">
      <c r="A294" s="20" t="str">
        <f t="shared" si="74"/>
        <v/>
      </c>
      <c r="B294" s="2" t="s">
        <v>44</v>
      </c>
      <c r="C294" s="20">
        <v>311</v>
      </c>
      <c r="D294" s="20">
        <v>305</v>
      </c>
      <c r="E294" s="20">
        <f t="shared" si="63"/>
        <v>0</v>
      </c>
      <c r="F294" s="20" t="str">
        <f t="shared" si="64"/>
        <v xml:space="preserve">  -  </v>
      </c>
      <c r="G294" s="20">
        <v>306</v>
      </c>
      <c r="H294" s="20">
        <f t="shared" si="65"/>
        <v>0</v>
      </c>
      <c r="I294" s="20" t="str">
        <f t="shared" si="66"/>
        <v xml:space="preserve">  -  </v>
      </c>
      <c r="J294" s="66" t="s">
        <v>84</v>
      </c>
      <c r="K294" s="61" t="str">
        <f t="shared" si="67"/>
        <v xml:space="preserve">  -  </v>
      </c>
      <c r="L294" s="61" t="str">
        <f t="shared" si="68"/>
        <v xml:space="preserve">  -  </v>
      </c>
      <c r="M294" s="61">
        <f t="shared" si="69"/>
        <v>0</v>
      </c>
      <c r="N294" s="61">
        <f t="shared" si="70"/>
        <v>0</v>
      </c>
      <c r="O294" s="61" t="str">
        <f t="shared" si="71"/>
        <v>0:0</v>
      </c>
      <c r="P294" s="61" t="str">
        <f t="shared" si="72"/>
        <v/>
      </c>
      <c r="Q294" s="67"/>
      <c r="R294" s="20" t="str">
        <f t="shared" si="73"/>
        <v/>
      </c>
    </row>
    <row r="295" spans="1:19" ht="13.8" thickBot="1" x14ac:dyDescent="0.3">
      <c r="A295" s="20" t="str">
        <f t="shared" si="74"/>
        <v/>
      </c>
      <c r="B295" s="30"/>
      <c r="C295" s="31">
        <v>312</v>
      </c>
      <c r="D295" s="31">
        <v>307</v>
      </c>
      <c r="E295" s="31">
        <f t="shared" si="63"/>
        <v>0</v>
      </c>
      <c r="F295" s="31" t="str">
        <f t="shared" si="64"/>
        <v xml:space="preserve">  -  </v>
      </c>
      <c r="G295" s="31">
        <v>308</v>
      </c>
      <c r="H295" s="31">
        <f t="shared" si="65"/>
        <v>0</v>
      </c>
      <c r="I295" s="31" t="str">
        <f t="shared" si="66"/>
        <v xml:space="preserve">  -  </v>
      </c>
      <c r="J295" s="66" t="s">
        <v>84</v>
      </c>
      <c r="K295" s="62" t="str">
        <f t="shared" si="67"/>
        <v xml:space="preserve">  -  </v>
      </c>
      <c r="L295" s="62" t="str">
        <f t="shared" si="68"/>
        <v xml:space="preserve">  -  </v>
      </c>
      <c r="M295" s="62">
        <f t="shared" si="69"/>
        <v>0</v>
      </c>
      <c r="N295" s="62">
        <f t="shared" si="70"/>
        <v>0</v>
      </c>
      <c r="O295" s="62" t="str">
        <f t="shared" si="71"/>
        <v>0:0</v>
      </c>
      <c r="P295" s="62" t="str">
        <f t="shared" si="72"/>
        <v/>
      </c>
      <c r="Q295" s="69"/>
      <c r="R295" s="31" t="str">
        <f t="shared" si="73"/>
        <v/>
      </c>
      <c r="S295" s="31"/>
    </row>
    <row r="296" spans="1:19" ht="13.8" thickTop="1" x14ac:dyDescent="0.25">
      <c r="A296" s="20" t="str">
        <f t="shared" si="74"/>
        <v/>
      </c>
      <c r="B296" s="2" t="s">
        <v>41</v>
      </c>
      <c r="C296" s="20">
        <v>313</v>
      </c>
      <c r="D296" s="20">
        <v>309</v>
      </c>
      <c r="E296" s="20">
        <f t="shared" si="63"/>
        <v>0</v>
      </c>
      <c r="F296" s="20" t="str">
        <f t="shared" si="64"/>
        <v xml:space="preserve">  -  </v>
      </c>
      <c r="G296" s="20">
        <v>310</v>
      </c>
      <c r="H296" s="20">
        <f t="shared" si="65"/>
        <v>0</v>
      </c>
      <c r="I296" s="20" t="str">
        <f t="shared" si="66"/>
        <v xml:space="preserve">  -  </v>
      </c>
      <c r="J296" s="66" t="s">
        <v>84</v>
      </c>
      <c r="K296" s="61" t="str">
        <f t="shared" si="67"/>
        <v xml:space="preserve">  -  </v>
      </c>
      <c r="L296" s="61" t="str">
        <f t="shared" si="68"/>
        <v xml:space="preserve">  -  </v>
      </c>
      <c r="M296" s="61">
        <f t="shared" si="69"/>
        <v>0</v>
      </c>
      <c r="N296" s="61">
        <f t="shared" si="70"/>
        <v>0</v>
      </c>
      <c r="O296" s="61" t="str">
        <f t="shared" si="71"/>
        <v>0:0</v>
      </c>
      <c r="P296" s="61" t="str">
        <f t="shared" si="72"/>
        <v/>
      </c>
      <c r="Q296" s="67"/>
      <c r="R296" s="20" t="str">
        <f t="shared" si="73"/>
        <v/>
      </c>
    </row>
    <row r="297" spans="1:19" ht="13.8" thickBot="1" x14ac:dyDescent="0.3">
      <c r="A297" s="20" t="str">
        <f t="shared" si="74"/>
        <v/>
      </c>
      <c r="B297" s="30" t="s">
        <v>43</v>
      </c>
      <c r="C297" s="31">
        <v>314</v>
      </c>
      <c r="D297" s="31">
        <v>311</v>
      </c>
      <c r="E297" s="31">
        <f t="shared" si="63"/>
        <v>0</v>
      </c>
      <c r="F297" s="31" t="str">
        <f t="shared" si="64"/>
        <v xml:space="preserve">  -  </v>
      </c>
      <c r="G297" s="31">
        <v>312</v>
      </c>
      <c r="H297" s="31">
        <f t="shared" si="65"/>
        <v>0</v>
      </c>
      <c r="I297" s="31" t="str">
        <f t="shared" si="66"/>
        <v xml:space="preserve">  -  </v>
      </c>
      <c r="J297" s="66" t="s">
        <v>84</v>
      </c>
      <c r="K297" s="62" t="str">
        <f t="shared" si="67"/>
        <v xml:space="preserve">  -  </v>
      </c>
      <c r="L297" s="62" t="str">
        <f t="shared" si="68"/>
        <v xml:space="preserve">  -  </v>
      </c>
      <c r="M297" s="62">
        <f t="shared" si="69"/>
        <v>0</v>
      </c>
      <c r="N297" s="62">
        <f t="shared" si="70"/>
        <v>0</v>
      </c>
      <c r="O297" s="62" t="str">
        <f t="shared" si="71"/>
        <v>0:0</v>
      </c>
      <c r="P297" s="62" t="str">
        <f t="shared" si="72"/>
        <v/>
      </c>
      <c r="Q297" s="69"/>
      <c r="R297" s="31" t="str">
        <f t="shared" si="73"/>
        <v/>
      </c>
      <c r="S297" s="31"/>
    </row>
    <row r="298" spans="1:19" ht="13.8" thickTop="1" x14ac:dyDescent="0.25">
      <c r="A298" s="20" t="str">
        <f t="shared" si="74"/>
        <v/>
      </c>
      <c r="B298" s="32" t="s">
        <v>3</v>
      </c>
      <c r="C298" s="33">
        <v>315</v>
      </c>
      <c r="D298" s="33">
        <v>-313</v>
      </c>
      <c r="E298" s="33">
        <f t="shared" si="63"/>
        <v>0</v>
      </c>
      <c r="F298" s="33" t="str">
        <f t="shared" si="64"/>
        <v xml:space="preserve">  -  </v>
      </c>
      <c r="G298" s="33">
        <v>-314</v>
      </c>
      <c r="H298" s="33">
        <f t="shared" si="65"/>
        <v>0</v>
      </c>
      <c r="I298" s="33" t="str">
        <f t="shared" si="66"/>
        <v xml:space="preserve">  -  </v>
      </c>
      <c r="J298" s="66" t="s">
        <v>84</v>
      </c>
      <c r="K298" s="63" t="str">
        <f t="shared" si="67"/>
        <v xml:space="preserve">  -  </v>
      </c>
      <c r="L298" s="63" t="str">
        <f t="shared" si="68"/>
        <v xml:space="preserve">  -  </v>
      </c>
      <c r="M298" s="63">
        <f t="shared" si="69"/>
        <v>0</v>
      </c>
      <c r="N298" s="63">
        <f t="shared" si="70"/>
        <v>0</v>
      </c>
      <c r="O298" s="63" t="str">
        <f t="shared" si="71"/>
        <v>0:0</v>
      </c>
      <c r="P298" s="63" t="str">
        <f t="shared" si="72"/>
        <v/>
      </c>
      <c r="Q298" s="71"/>
      <c r="R298" s="33" t="str">
        <f t="shared" si="73"/>
        <v/>
      </c>
      <c r="S298" s="33"/>
    </row>
    <row r="299" spans="1:19" ht="13.8" thickBot="1" x14ac:dyDescent="0.3">
      <c r="A299" s="20" t="str">
        <f t="shared" si="74"/>
        <v/>
      </c>
      <c r="B299" s="25" t="s">
        <v>1</v>
      </c>
      <c r="C299" s="26">
        <v>316</v>
      </c>
      <c r="D299" s="26">
        <v>313</v>
      </c>
      <c r="E299" s="26">
        <f t="shared" si="63"/>
        <v>0</v>
      </c>
      <c r="F299" s="26" t="str">
        <f t="shared" si="64"/>
        <v xml:space="preserve">  -  </v>
      </c>
      <c r="G299" s="26">
        <v>314</v>
      </c>
      <c r="H299" s="26">
        <f t="shared" si="65"/>
        <v>0</v>
      </c>
      <c r="I299" s="26" t="str">
        <f t="shared" si="66"/>
        <v xml:space="preserve">  -  </v>
      </c>
      <c r="J299" s="66" t="s">
        <v>84</v>
      </c>
      <c r="K299" s="64" t="str">
        <f t="shared" si="67"/>
        <v xml:space="preserve">  -  </v>
      </c>
      <c r="L299" s="64" t="str">
        <f t="shared" si="68"/>
        <v xml:space="preserve">  -  </v>
      </c>
      <c r="M299" s="64">
        <f t="shared" si="69"/>
        <v>0</v>
      </c>
      <c r="N299" s="64">
        <f t="shared" si="70"/>
        <v>0</v>
      </c>
      <c r="O299" s="64" t="str">
        <f t="shared" si="71"/>
        <v>0:0</v>
      </c>
      <c r="P299" s="64" t="str">
        <f t="shared" si="72"/>
        <v/>
      </c>
      <c r="Q299" s="73"/>
      <c r="R299" s="26" t="str">
        <f t="shared" si="73"/>
        <v/>
      </c>
      <c r="S299" s="26"/>
    </row>
    <row r="300" spans="1:19" x14ac:dyDescent="0.25">
      <c r="A300" s="20" t="str">
        <f>IF(ISBLANK(J300),"SP32","")</f>
        <v>SP32</v>
      </c>
      <c r="C300" s="20">
        <v>321</v>
      </c>
      <c r="D300" s="20">
        <v>121</v>
      </c>
      <c r="E300" s="35">
        <f t="shared" si="63"/>
        <v>0</v>
      </c>
      <c r="F300" s="35" t="str">
        <f t="shared" si="64"/>
        <v xml:space="preserve"> SP32 -  </v>
      </c>
      <c r="G300" s="20">
        <v>152</v>
      </c>
      <c r="H300" s="35">
        <f t="shared" si="65"/>
        <v>0</v>
      </c>
      <c r="I300" s="35" t="str">
        <f t="shared" si="66"/>
        <v xml:space="preserve">  -  </v>
      </c>
      <c r="J300" s="66"/>
      <c r="K300" s="65" t="str">
        <f t="shared" si="56"/>
        <v/>
      </c>
      <c r="L300" s="65" t="str">
        <f t="shared" si="57"/>
        <v/>
      </c>
      <c r="M300" s="65" t="str">
        <f t="shared" si="58"/>
        <v/>
      </c>
      <c r="N300" s="65" t="str">
        <f t="shared" si="59"/>
        <v/>
      </c>
      <c r="O300" s="65" t="str">
        <f t="shared" si="60"/>
        <v/>
      </c>
      <c r="P300" s="65" t="str">
        <f t="shared" si="61"/>
        <v/>
      </c>
      <c r="Q300" s="67"/>
      <c r="R300" s="20">
        <f t="shared" si="55"/>
        <v>0</v>
      </c>
    </row>
    <row r="301" spans="1:19" x14ac:dyDescent="0.25">
      <c r="A301" s="20" t="str">
        <f t="shared" ref="A301:A331" si="75">IF(ISBLANK(J301),"SP32","")</f>
        <v>SP32</v>
      </c>
      <c r="C301" s="20">
        <v>322</v>
      </c>
      <c r="D301" s="20">
        <v>137</v>
      </c>
      <c r="E301" s="35">
        <f t="shared" si="63"/>
        <v>0</v>
      </c>
      <c r="F301" s="35" t="str">
        <f t="shared" si="64"/>
        <v xml:space="preserve">  -  </v>
      </c>
      <c r="G301" s="20">
        <v>136</v>
      </c>
      <c r="H301" s="35">
        <f t="shared" si="65"/>
        <v>0</v>
      </c>
      <c r="I301" s="35" t="str">
        <f t="shared" si="66"/>
        <v xml:space="preserve">  -  </v>
      </c>
      <c r="J301" s="66"/>
      <c r="K301" s="65" t="str">
        <f t="shared" si="56"/>
        <v/>
      </c>
      <c r="L301" s="65" t="str">
        <f t="shared" si="57"/>
        <v/>
      </c>
      <c r="M301" s="65" t="str">
        <f t="shared" si="58"/>
        <v/>
      </c>
      <c r="N301" s="65" t="str">
        <f t="shared" si="59"/>
        <v/>
      </c>
      <c r="O301" s="65" t="str">
        <f t="shared" si="60"/>
        <v/>
      </c>
      <c r="P301" s="65" t="str">
        <f t="shared" si="61"/>
        <v/>
      </c>
      <c r="Q301" s="67"/>
      <c r="R301" s="20">
        <f t="shared" si="55"/>
        <v>0</v>
      </c>
    </row>
    <row r="302" spans="1:19" x14ac:dyDescent="0.25">
      <c r="A302" s="20" t="str">
        <f t="shared" si="75"/>
        <v>SP32</v>
      </c>
      <c r="C302" s="20">
        <v>323</v>
      </c>
      <c r="D302" s="20">
        <v>129</v>
      </c>
      <c r="E302" s="35">
        <f t="shared" si="63"/>
        <v>0</v>
      </c>
      <c r="F302" s="35" t="str">
        <f t="shared" si="64"/>
        <v xml:space="preserve">  -  </v>
      </c>
      <c r="G302" s="20">
        <v>144</v>
      </c>
      <c r="H302" s="35">
        <f t="shared" si="65"/>
        <v>0</v>
      </c>
      <c r="I302" s="35" t="str">
        <f t="shared" si="66"/>
        <v xml:space="preserve">  -  </v>
      </c>
      <c r="J302" s="66"/>
      <c r="K302" s="65" t="str">
        <f t="shared" si="56"/>
        <v/>
      </c>
      <c r="L302" s="65" t="str">
        <f t="shared" si="57"/>
        <v/>
      </c>
      <c r="M302" s="65" t="str">
        <f t="shared" si="58"/>
        <v/>
      </c>
      <c r="N302" s="65" t="str">
        <f t="shared" si="59"/>
        <v/>
      </c>
      <c r="O302" s="65" t="str">
        <f t="shared" si="60"/>
        <v/>
      </c>
      <c r="P302" s="65" t="str">
        <f t="shared" si="61"/>
        <v/>
      </c>
      <c r="Q302" s="67"/>
      <c r="R302" s="20">
        <f t="shared" si="55"/>
        <v>0</v>
      </c>
    </row>
    <row r="303" spans="1:19" x14ac:dyDescent="0.25">
      <c r="A303" s="20" t="str">
        <f t="shared" si="75"/>
        <v>SP32</v>
      </c>
      <c r="C303" s="20">
        <v>324</v>
      </c>
      <c r="D303" s="20">
        <v>145</v>
      </c>
      <c r="E303" s="35">
        <f t="shared" si="63"/>
        <v>0</v>
      </c>
      <c r="F303" s="35" t="str">
        <f t="shared" si="64"/>
        <v xml:space="preserve">  -  </v>
      </c>
      <c r="G303" s="20">
        <v>128</v>
      </c>
      <c r="H303" s="35">
        <f t="shared" si="65"/>
        <v>0</v>
      </c>
      <c r="I303" s="35" t="str">
        <f t="shared" si="66"/>
        <v xml:space="preserve">  -  </v>
      </c>
      <c r="J303" s="66"/>
      <c r="K303" s="65" t="str">
        <f t="shared" si="56"/>
        <v/>
      </c>
      <c r="L303" s="65" t="str">
        <f t="shared" si="57"/>
        <v/>
      </c>
      <c r="M303" s="65" t="str">
        <f t="shared" si="58"/>
        <v/>
      </c>
      <c r="N303" s="65" t="str">
        <f t="shared" si="59"/>
        <v/>
      </c>
      <c r="O303" s="65" t="str">
        <f t="shared" si="60"/>
        <v/>
      </c>
      <c r="P303" s="65" t="str">
        <f t="shared" si="61"/>
        <v/>
      </c>
      <c r="Q303" s="67"/>
      <c r="R303" s="20">
        <f t="shared" si="55"/>
        <v>0</v>
      </c>
    </row>
    <row r="304" spans="1:19" x14ac:dyDescent="0.25">
      <c r="A304" s="20" t="str">
        <f t="shared" si="75"/>
        <v>SP32</v>
      </c>
      <c r="C304" s="20">
        <v>325</v>
      </c>
      <c r="D304" s="20">
        <v>125</v>
      </c>
      <c r="E304" s="35">
        <f t="shared" si="63"/>
        <v>0</v>
      </c>
      <c r="F304" s="35" t="str">
        <f t="shared" si="64"/>
        <v xml:space="preserve">  -  </v>
      </c>
      <c r="G304" s="20">
        <v>148</v>
      </c>
      <c r="H304" s="35">
        <f t="shared" si="65"/>
        <v>0</v>
      </c>
      <c r="I304" s="35" t="str">
        <f t="shared" si="66"/>
        <v xml:space="preserve">  -  </v>
      </c>
      <c r="J304" s="66"/>
      <c r="K304" s="65" t="str">
        <f t="shared" si="56"/>
        <v/>
      </c>
      <c r="L304" s="65" t="str">
        <f t="shared" si="57"/>
        <v/>
      </c>
      <c r="M304" s="65" t="str">
        <f t="shared" si="58"/>
        <v/>
      </c>
      <c r="N304" s="65" t="str">
        <f t="shared" si="59"/>
        <v/>
      </c>
      <c r="O304" s="65" t="str">
        <f t="shared" si="60"/>
        <v/>
      </c>
      <c r="P304" s="65" t="str">
        <f t="shared" si="61"/>
        <v/>
      </c>
      <c r="Q304" s="67"/>
      <c r="R304" s="20">
        <f t="shared" si="55"/>
        <v>0</v>
      </c>
    </row>
    <row r="305" spans="1:19" x14ac:dyDescent="0.25">
      <c r="A305" s="20" t="str">
        <f t="shared" si="75"/>
        <v>SP32</v>
      </c>
      <c r="B305" s="2" t="s">
        <v>36</v>
      </c>
      <c r="C305" s="20">
        <v>326</v>
      </c>
      <c r="D305" s="20">
        <v>141</v>
      </c>
      <c r="E305" s="35">
        <f t="shared" si="63"/>
        <v>0</v>
      </c>
      <c r="F305" s="35" t="str">
        <f t="shared" si="64"/>
        <v xml:space="preserve">  -  </v>
      </c>
      <c r="G305" s="20">
        <v>132</v>
      </c>
      <c r="H305" s="35">
        <f t="shared" si="65"/>
        <v>0</v>
      </c>
      <c r="I305" s="35" t="str">
        <f t="shared" si="66"/>
        <v xml:space="preserve">  -  </v>
      </c>
      <c r="J305" s="66"/>
      <c r="K305" s="65" t="str">
        <f t="shared" si="56"/>
        <v/>
      </c>
      <c r="L305" s="65" t="str">
        <f t="shared" si="57"/>
        <v/>
      </c>
      <c r="M305" s="65" t="str">
        <f t="shared" si="58"/>
        <v/>
      </c>
      <c r="N305" s="65" t="str">
        <f t="shared" si="59"/>
        <v/>
      </c>
      <c r="O305" s="65" t="str">
        <f t="shared" si="60"/>
        <v/>
      </c>
      <c r="P305" s="65" t="str">
        <f t="shared" si="61"/>
        <v/>
      </c>
      <c r="Q305" s="67"/>
      <c r="R305" s="20">
        <f t="shared" si="55"/>
        <v>0</v>
      </c>
    </row>
    <row r="306" spans="1:19" x14ac:dyDescent="0.25">
      <c r="A306" s="20" t="str">
        <f t="shared" si="75"/>
        <v>SP32</v>
      </c>
      <c r="B306" s="2" t="s">
        <v>37</v>
      </c>
      <c r="C306" s="20">
        <v>327</v>
      </c>
      <c r="D306" s="20">
        <v>133</v>
      </c>
      <c r="E306" s="35">
        <f t="shared" si="63"/>
        <v>0</v>
      </c>
      <c r="F306" s="35" t="str">
        <f t="shared" si="64"/>
        <v xml:space="preserve">  -  </v>
      </c>
      <c r="G306" s="20">
        <v>140</v>
      </c>
      <c r="H306" s="35">
        <f t="shared" si="65"/>
        <v>0</v>
      </c>
      <c r="I306" s="35" t="str">
        <f t="shared" si="66"/>
        <v xml:space="preserve">  -  </v>
      </c>
      <c r="J306" s="66"/>
      <c r="K306" s="65" t="str">
        <f t="shared" si="56"/>
        <v/>
      </c>
      <c r="L306" s="65" t="str">
        <f t="shared" si="57"/>
        <v/>
      </c>
      <c r="M306" s="65" t="str">
        <f t="shared" si="58"/>
        <v/>
      </c>
      <c r="N306" s="65" t="str">
        <f t="shared" si="59"/>
        <v/>
      </c>
      <c r="O306" s="65" t="str">
        <f t="shared" si="60"/>
        <v/>
      </c>
      <c r="P306" s="65" t="str">
        <f t="shared" si="61"/>
        <v/>
      </c>
      <c r="Q306" s="67"/>
      <c r="R306" s="20">
        <f t="shared" si="55"/>
        <v>0</v>
      </c>
    </row>
    <row r="307" spans="1:19" x14ac:dyDescent="0.25">
      <c r="A307" s="20" t="str">
        <f t="shared" si="75"/>
        <v>SP32</v>
      </c>
      <c r="C307" s="20">
        <v>328</v>
      </c>
      <c r="D307" s="20">
        <v>149</v>
      </c>
      <c r="E307" s="35">
        <f t="shared" si="63"/>
        <v>0</v>
      </c>
      <c r="F307" s="35" t="str">
        <f t="shared" si="64"/>
        <v xml:space="preserve">  -  </v>
      </c>
      <c r="G307" s="20">
        <v>124</v>
      </c>
      <c r="H307" s="35">
        <f t="shared" si="65"/>
        <v>0</v>
      </c>
      <c r="I307" s="35" t="str">
        <f t="shared" si="66"/>
        <v xml:space="preserve">  -  </v>
      </c>
      <c r="J307" s="66"/>
      <c r="K307" s="65" t="str">
        <f t="shared" si="56"/>
        <v/>
      </c>
      <c r="L307" s="65" t="str">
        <f t="shared" si="57"/>
        <v/>
      </c>
      <c r="M307" s="65" t="str">
        <f t="shared" si="58"/>
        <v/>
      </c>
      <c r="N307" s="65" t="str">
        <f t="shared" si="59"/>
        <v/>
      </c>
      <c r="O307" s="65" t="str">
        <f t="shared" si="60"/>
        <v/>
      </c>
      <c r="P307" s="65" t="str">
        <f t="shared" si="61"/>
        <v/>
      </c>
      <c r="Q307" s="67"/>
      <c r="R307" s="20">
        <f t="shared" si="55"/>
        <v>0</v>
      </c>
    </row>
    <row r="308" spans="1:19" x14ac:dyDescent="0.25">
      <c r="A308" s="20" t="str">
        <f t="shared" si="75"/>
        <v>SP32</v>
      </c>
      <c r="C308" s="20">
        <v>329</v>
      </c>
      <c r="D308" s="20">
        <v>123</v>
      </c>
      <c r="E308" s="35">
        <f t="shared" si="63"/>
        <v>0</v>
      </c>
      <c r="F308" s="35" t="str">
        <f t="shared" si="64"/>
        <v xml:space="preserve">  -  </v>
      </c>
      <c r="G308" s="20">
        <v>150</v>
      </c>
      <c r="H308" s="35">
        <f t="shared" si="65"/>
        <v>0</v>
      </c>
      <c r="I308" s="35" t="str">
        <f t="shared" si="66"/>
        <v xml:space="preserve">  -  </v>
      </c>
      <c r="J308" s="66"/>
      <c r="K308" s="65" t="str">
        <f t="shared" si="56"/>
        <v/>
      </c>
      <c r="L308" s="65" t="str">
        <f t="shared" si="57"/>
        <v/>
      </c>
      <c r="M308" s="65" t="str">
        <f t="shared" si="58"/>
        <v/>
      </c>
      <c r="N308" s="65" t="str">
        <f t="shared" si="59"/>
        <v/>
      </c>
      <c r="O308" s="65" t="str">
        <f t="shared" si="60"/>
        <v/>
      </c>
      <c r="P308" s="65" t="str">
        <f t="shared" si="61"/>
        <v/>
      </c>
      <c r="Q308" s="67"/>
      <c r="R308" s="20">
        <f t="shared" si="55"/>
        <v>0</v>
      </c>
    </row>
    <row r="309" spans="1:19" x14ac:dyDescent="0.25">
      <c r="A309" s="20" t="str">
        <f t="shared" si="75"/>
        <v>SP32</v>
      </c>
      <c r="B309" s="2" t="s">
        <v>38</v>
      </c>
      <c r="C309" s="20">
        <v>330</v>
      </c>
      <c r="D309" s="20">
        <v>139</v>
      </c>
      <c r="E309" s="35">
        <f t="shared" si="63"/>
        <v>0</v>
      </c>
      <c r="F309" s="35" t="str">
        <f t="shared" si="64"/>
        <v xml:space="preserve">  -  </v>
      </c>
      <c r="G309" s="20">
        <v>134</v>
      </c>
      <c r="H309" s="35">
        <f t="shared" si="65"/>
        <v>0</v>
      </c>
      <c r="I309" s="35" t="str">
        <f t="shared" si="66"/>
        <v xml:space="preserve">  -  </v>
      </c>
      <c r="J309" s="66"/>
      <c r="K309" s="65" t="str">
        <f t="shared" si="56"/>
        <v/>
      </c>
      <c r="L309" s="65" t="str">
        <f t="shared" si="57"/>
        <v/>
      </c>
      <c r="M309" s="65" t="str">
        <f t="shared" si="58"/>
        <v/>
      </c>
      <c r="N309" s="65" t="str">
        <f t="shared" si="59"/>
        <v/>
      </c>
      <c r="O309" s="65" t="str">
        <f t="shared" si="60"/>
        <v/>
      </c>
      <c r="P309" s="65" t="str">
        <f t="shared" si="61"/>
        <v/>
      </c>
      <c r="Q309" s="67"/>
      <c r="R309" s="20">
        <f t="shared" si="55"/>
        <v>0</v>
      </c>
    </row>
    <row r="310" spans="1:19" x14ac:dyDescent="0.25">
      <c r="A310" s="20" t="str">
        <f t="shared" si="75"/>
        <v>SP32</v>
      </c>
      <c r="B310" s="2" t="s">
        <v>39</v>
      </c>
      <c r="C310" s="20">
        <v>331</v>
      </c>
      <c r="D310" s="20">
        <v>131</v>
      </c>
      <c r="E310" s="35">
        <f t="shared" si="63"/>
        <v>0</v>
      </c>
      <c r="F310" s="35" t="str">
        <f t="shared" si="64"/>
        <v xml:space="preserve">  -  </v>
      </c>
      <c r="G310" s="20">
        <v>142</v>
      </c>
      <c r="H310" s="35">
        <f t="shared" si="65"/>
        <v>0</v>
      </c>
      <c r="I310" s="35" t="str">
        <f t="shared" si="66"/>
        <v xml:space="preserve">  -  </v>
      </c>
      <c r="J310" s="66"/>
      <c r="K310" s="65" t="str">
        <f t="shared" si="56"/>
        <v/>
      </c>
      <c r="L310" s="65" t="str">
        <f t="shared" si="57"/>
        <v/>
      </c>
      <c r="M310" s="65" t="str">
        <f t="shared" si="58"/>
        <v/>
      </c>
      <c r="N310" s="65" t="str">
        <f t="shared" si="59"/>
        <v/>
      </c>
      <c r="O310" s="65" t="str">
        <f t="shared" si="60"/>
        <v/>
      </c>
      <c r="P310" s="65" t="str">
        <f t="shared" si="61"/>
        <v/>
      </c>
      <c r="Q310" s="67"/>
      <c r="R310" s="20">
        <f t="shared" si="55"/>
        <v>0</v>
      </c>
    </row>
    <row r="311" spans="1:19" x14ac:dyDescent="0.25">
      <c r="A311" s="20" t="str">
        <f t="shared" si="75"/>
        <v>SP32</v>
      </c>
      <c r="C311" s="20">
        <v>332</v>
      </c>
      <c r="D311" s="20">
        <v>147</v>
      </c>
      <c r="E311" s="35">
        <f t="shared" si="63"/>
        <v>0</v>
      </c>
      <c r="F311" s="35" t="str">
        <f t="shared" si="64"/>
        <v xml:space="preserve">  -  </v>
      </c>
      <c r="G311" s="20">
        <v>126</v>
      </c>
      <c r="H311" s="35">
        <f t="shared" si="65"/>
        <v>0</v>
      </c>
      <c r="I311" s="35" t="str">
        <f t="shared" si="66"/>
        <v xml:space="preserve">  -  </v>
      </c>
      <c r="J311" s="66"/>
      <c r="K311" s="65" t="str">
        <f t="shared" si="56"/>
        <v/>
      </c>
      <c r="L311" s="65" t="str">
        <f t="shared" si="57"/>
        <v/>
      </c>
      <c r="M311" s="65" t="str">
        <f t="shared" si="58"/>
        <v/>
      </c>
      <c r="N311" s="65" t="str">
        <f t="shared" si="59"/>
        <v/>
      </c>
      <c r="O311" s="65" t="str">
        <f t="shared" si="60"/>
        <v/>
      </c>
      <c r="P311" s="65" t="str">
        <f t="shared" si="61"/>
        <v/>
      </c>
      <c r="Q311" s="67"/>
      <c r="R311" s="20">
        <f t="shared" si="55"/>
        <v>0</v>
      </c>
    </row>
    <row r="312" spans="1:19" x14ac:dyDescent="0.25">
      <c r="A312" s="20" t="str">
        <f t="shared" si="75"/>
        <v>SP32</v>
      </c>
      <c r="C312" s="20">
        <v>333</v>
      </c>
      <c r="D312" s="20">
        <v>127</v>
      </c>
      <c r="E312" s="35">
        <f t="shared" si="63"/>
        <v>0</v>
      </c>
      <c r="F312" s="35" t="str">
        <f t="shared" si="64"/>
        <v xml:space="preserve">  -  </v>
      </c>
      <c r="G312" s="20">
        <v>146</v>
      </c>
      <c r="H312" s="35">
        <f t="shared" si="65"/>
        <v>0</v>
      </c>
      <c r="I312" s="35" t="str">
        <f t="shared" si="66"/>
        <v xml:space="preserve">  -  </v>
      </c>
      <c r="J312" s="66"/>
      <c r="K312" s="65" t="str">
        <f t="shared" si="56"/>
        <v/>
      </c>
      <c r="L312" s="65" t="str">
        <f t="shared" si="57"/>
        <v/>
      </c>
      <c r="M312" s="65" t="str">
        <f t="shared" si="58"/>
        <v/>
      </c>
      <c r="N312" s="65" t="str">
        <f t="shared" si="59"/>
        <v/>
      </c>
      <c r="O312" s="65" t="str">
        <f t="shared" si="60"/>
        <v/>
      </c>
      <c r="P312" s="65" t="str">
        <f t="shared" si="61"/>
        <v/>
      </c>
      <c r="Q312" s="67"/>
      <c r="R312" s="20">
        <f t="shared" si="55"/>
        <v>0</v>
      </c>
    </row>
    <row r="313" spans="1:19" x14ac:dyDescent="0.25">
      <c r="A313" s="20" t="str">
        <f t="shared" si="75"/>
        <v>SP32</v>
      </c>
      <c r="C313" s="20">
        <v>334</v>
      </c>
      <c r="D313" s="20">
        <v>143</v>
      </c>
      <c r="E313" s="35">
        <f t="shared" si="63"/>
        <v>0</v>
      </c>
      <c r="F313" s="35" t="str">
        <f t="shared" si="64"/>
        <v xml:space="preserve">  -  </v>
      </c>
      <c r="G313" s="20">
        <v>130</v>
      </c>
      <c r="H313" s="35">
        <f t="shared" si="65"/>
        <v>0</v>
      </c>
      <c r="I313" s="35" t="str">
        <f t="shared" si="66"/>
        <v xml:space="preserve">  -  </v>
      </c>
      <c r="J313" s="66"/>
      <c r="K313" s="65" t="str">
        <f t="shared" si="56"/>
        <v/>
      </c>
      <c r="L313" s="65" t="str">
        <f t="shared" si="57"/>
        <v/>
      </c>
      <c r="M313" s="65" t="str">
        <f t="shared" si="58"/>
        <v/>
      </c>
      <c r="N313" s="65" t="str">
        <f t="shared" si="59"/>
        <v/>
      </c>
      <c r="O313" s="65" t="str">
        <f t="shared" si="60"/>
        <v/>
      </c>
      <c r="P313" s="65" t="str">
        <f t="shared" si="61"/>
        <v/>
      </c>
      <c r="Q313" s="67"/>
      <c r="R313" s="20">
        <f t="shared" si="55"/>
        <v>0</v>
      </c>
    </row>
    <row r="314" spans="1:19" x14ac:dyDescent="0.25">
      <c r="A314" s="20" t="str">
        <f t="shared" si="75"/>
        <v>SP32</v>
      </c>
      <c r="C314" s="20">
        <v>335</v>
      </c>
      <c r="D314" s="20">
        <v>135</v>
      </c>
      <c r="E314" s="35">
        <f t="shared" si="63"/>
        <v>0</v>
      </c>
      <c r="F314" s="35" t="str">
        <f t="shared" si="64"/>
        <v xml:space="preserve">  -  </v>
      </c>
      <c r="G314" s="20">
        <v>138</v>
      </c>
      <c r="H314" s="35">
        <f t="shared" si="65"/>
        <v>0</v>
      </c>
      <c r="I314" s="35" t="str">
        <f t="shared" si="66"/>
        <v xml:space="preserve">  -  </v>
      </c>
      <c r="J314" s="66"/>
      <c r="K314" s="65" t="str">
        <f t="shared" si="56"/>
        <v/>
      </c>
      <c r="L314" s="65" t="str">
        <f t="shared" si="57"/>
        <v/>
      </c>
      <c r="M314" s="65" t="str">
        <f t="shared" si="58"/>
        <v/>
      </c>
      <c r="N314" s="65" t="str">
        <f t="shared" si="59"/>
        <v/>
      </c>
      <c r="O314" s="65" t="str">
        <f t="shared" si="60"/>
        <v/>
      </c>
      <c r="P314" s="65" t="str">
        <f t="shared" si="61"/>
        <v/>
      </c>
      <c r="Q314" s="67"/>
      <c r="R314" s="20">
        <f t="shared" si="55"/>
        <v>0</v>
      </c>
    </row>
    <row r="315" spans="1:19" ht="13.8" thickBot="1" x14ac:dyDescent="0.3">
      <c r="A315" s="20" t="str">
        <f t="shared" si="75"/>
        <v>SP32</v>
      </c>
      <c r="B315" s="30"/>
      <c r="C315" s="31">
        <v>336</v>
      </c>
      <c r="D315" s="31">
        <v>151</v>
      </c>
      <c r="E315" s="31">
        <f t="shared" si="63"/>
        <v>0</v>
      </c>
      <c r="F315" s="31" t="str">
        <f t="shared" si="64"/>
        <v xml:space="preserve">  -  </v>
      </c>
      <c r="G315" s="31">
        <v>122</v>
      </c>
      <c r="H315" s="31">
        <f t="shared" si="65"/>
        <v>0</v>
      </c>
      <c r="I315" s="31" t="str">
        <f t="shared" si="66"/>
        <v xml:space="preserve">  -  </v>
      </c>
      <c r="J315" s="68"/>
      <c r="K315" s="62" t="str">
        <f t="shared" ref="K315:K331" si="76">IF(ISBLANK(J315),"",IF(VALUE(LEFT(J315))&gt;VALUE(RIGHT(J315)),F315,I315))</f>
        <v/>
      </c>
      <c r="L315" s="62" t="str">
        <f t="shared" ref="L315:L331" si="77">IF(ISBLANK(J315),"",IF(VALUE(LEFT(J315))&lt;VALUE(RIGHT(J315)),F315,I315))</f>
        <v/>
      </c>
      <c r="M315" s="62" t="str">
        <f t="shared" ref="M315:M331" si="78">IF(ISBLANK(J315),"",IF(VALUE(LEFT(J315))&gt;VALUE(RIGHT(J315)),E315,H315))</f>
        <v/>
      </c>
      <c r="N315" s="62" t="str">
        <f t="shared" ref="N315:N331" si="79">IF(ISBLANK(J315),"",IF(VALUE(LEFT(J315))&lt;VALUE(RIGHT(J315)),E315,H315))</f>
        <v/>
      </c>
      <c r="O315" s="62" t="str">
        <f t="shared" ref="O315:O331" si="80">IF(ISBLANK(J315),"",IF(OR(LEFT(J315)="9",RIGHT(J315)="9"),"w.o.",IF(VALUE(LEFT(J315))&gt;VALUE(RIGHT(J315)),LEFT(J315)&amp;":"&amp;RIGHT(J315),RIGHT(J315)&amp;":"&amp;LEFT(J315))))</f>
        <v/>
      </c>
      <c r="P315" s="62" t="str">
        <f t="shared" si="61"/>
        <v/>
      </c>
      <c r="Q315" s="69"/>
      <c r="R315" s="31">
        <f t="shared" si="55"/>
        <v>0</v>
      </c>
      <c r="S315" s="31"/>
    </row>
    <row r="316" spans="1:19" ht="13.8" thickTop="1" x14ac:dyDescent="0.25">
      <c r="A316" s="20" t="str">
        <f t="shared" si="75"/>
        <v>SP32</v>
      </c>
      <c r="C316" s="20">
        <v>337</v>
      </c>
      <c r="D316" s="20">
        <v>321</v>
      </c>
      <c r="E316" s="35" t="str">
        <f t="shared" si="63"/>
        <v/>
      </c>
      <c r="F316" s="35" t="str">
        <f t="shared" si="64"/>
        <v/>
      </c>
      <c r="G316" s="20">
        <v>322</v>
      </c>
      <c r="H316" s="35" t="str">
        <f t="shared" si="65"/>
        <v/>
      </c>
      <c r="I316" s="35" t="str">
        <f t="shared" si="66"/>
        <v/>
      </c>
      <c r="J316" s="66"/>
      <c r="K316" s="65" t="str">
        <f t="shared" si="76"/>
        <v/>
      </c>
      <c r="L316" s="65" t="str">
        <f t="shared" si="77"/>
        <v/>
      </c>
      <c r="M316" s="65" t="str">
        <f t="shared" si="78"/>
        <v/>
      </c>
      <c r="N316" s="65" t="str">
        <f t="shared" si="79"/>
        <v/>
      </c>
      <c r="O316" s="65" t="str">
        <f t="shared" si="80"/>
        <v/>
      </c>
      <c r="P316" s="65" t="str">
        <f t="shared" si="61"/>
        <v/>
      </c>
      <c r="Q316" s="67"/>
      <c r="R316" s="20">
        <f t="shared" si="55"/>
        <v>0</v>
      </c>
    </row>
    <row r="317" spans="1:19" x14ac:dyDescent="0.25">
      <c r="A317" s="20" t="str">
        <f t="shared" si="75"/>
        <v>SP32</v>
      </c>
      <c r="B317" s="2" t="s">
        <v>36</v>
      </c>
      <c r="C317" s="20">
        <v>338</v>
      </c>
      <c r="D317" s="20">
        <v>323</v>
      </c>
      <c r="E317" s="35" t="str">
        <f t="shared" si="63"/>
        <v/>
      </c>
      <c r="F317" s="35" t="str">
        <f t="shared" si="64"/>
        <v/>
      </c>
      <c r="G317" s="20">
        <v>324</v>
      </c>
      <c r="H317" s="35" t="str">
        <f t="shared" si="65"/>
        <v/>
      </c>
      <c r="I317" s="35" t="str">
        <f t="shared" si="66"/>
        <v/>
      </c>
      <c r="J317" s="66"/>
      <c r="K317" s="65" t="str">
        <f t="shared" si="76"/>
        <v/>
      </c>
      <c r="L317" s="65" t="str">
        <f t="shared" si="77"/>
        <v/>
      </c>
      <c r="M317" s="65" t="str">
        <f t="shared" si="78"/>
        <v/>
      </c>
      <c r="N317" s="65" t="str">
        <f t="shared" si="79"/>
        <v/>
      </c>
      <c r="O317" s="65" t="str">
        <f t="shared" si="80"/>
        <v/>
      </c>
      <c r="P317" s="65" t="str">
        <f t="shared" si="61"/>
        <v/>
      </c>
      <c r="Q317" s="67"/>
      <c r="R317" s="20">
        <f t="shared" si="55"/>
        <v>0</v>
      </c>
    </row>
    <row r="318" spans="1:19" x14ac:dyDescent="0.25">
      <c r="A318" s="20" t="str">
        <f t="shared" si="75"/>
        <v>SP32</v>
      </c>
      <c r="B318" s="2" t="s">
        <v>37</v>
      </c>
      <c r="C318" s="20">
        <v>339</v>
      </c>
      <c r="D318" s="20">
        <v>325</v>
      </c>
      <c r="E318" s="35" t="str">
        <f t="shared" si="63"/>
        <v/>
      </c>
      <c r="F318" s="35" t="str">
        <f t="shared" si="64"/>
        <v/>
      </c>
      <c r="G318" s="20">
        <v>326</v>
      </c>
      <c r="H318" s="35" t="str">
        <f t="shared" si="65"/>
        <v/>
      </c>
      <c r="I318" s="35" t="str">
        <f t="shared" si="66"/>
        <v/>
      </c>
      <c r="J318" s="66"/>
      <c r="K318" s="65" t="str">
        <f t="shared" si="76"/>
        <v/>
      </c>
      <c r="L318" s="65" t="str">
        <f t="shared" si="77"/>
        <v/>
      </c>
      <c r="M318" s="65" t="str">
        <f t="shared" si="78"/>
        <v/>
      </c>
      <c r="N318" s="65" t="str">
        <f t="shared" si="79"/>
        <v/>
      </c>
      <c r="O318" s="65" t="str">
        <f t="shared" si="80"/>
        <v/>
      </c>
      <c r="P318" s="65" t="str">
        <f t="shared" si="61"/>
        <v/>
      </c>
      <c r="Q318" s="67"/>
      <c r="R318" s="20">
        <f t="shared" si="55"/>
        <v>0</v>
      </c>
    </row>
    <row r="319" spans="1:19" x14ac:dyDescent="0.25">
      <c r="A319" s="20" t="str">
        <f t="shared" si="75"/>
        <v>SP32</v>
      </c>
      <c r="C319" s="20">
        <v>340</v>
      </c>
      <c r="D319" s="20">
        <v>327</v>
      </c>
      <c r="E319" s="35" t="str">
        <f t="shared" si="63"/>
        <v/>
      </c>
      <c r="F319" s="35" t="str">
        <f t="shared" si="64"/>
        <v/>
      </c>
      <c r="G319" s="20">
        <v>328</v>
      </c>
      <c r="H319" s="35" t="str">
        <f t="shared" si="65"/>
        <v/>
      </c>
      <c r="I319" s="35" t="str">
        <f t="shared" si="66"/>
        <v/>
      </c>
      <c r="J319" s="66"/>
      <c r="K319" s="65" t="str">
        <f t="shared" si="76"/>
        <v/>
      </c>
      <c r="L319" s="65" t="str">
        <f t="shared" si="77"/>
        <v/>
      </c>
      <c r="M319" s="65" t="str">
        <f t="shared" si="78"/>
        <v/>
      </c>
      <c r="N319" s="65" t="str">
        <f t="shared" si="79"/>
        <v/>
      </c>
      <c r="O319" s="65" t="str">
        <f t="shared" si="80"/>
        <v/>
      </c>
      <c r="P319" s="65" t="str">
        <f t="shared" si="61"/>
        <v/>
      </c>
      <c r="Q319" s="67"/>
      <c r="R319" s="20">
        <f t="shared" si="55"/>
        <v>0</v>
      </c>
    </row>
    <row r="320" spans="1:19" x14ac:dyDescent="0.25">
      <c r="A320" s="20" t="str">
        <f t="shared" si="75"/>
        <v>SP32</v>
      </c>
      <c r="C320" s="20">
        <v>341</v>
      </c>
      <c r="D320" s="20">
        <v>329</v>
      </c>
      <c r="E320" s="35" t="str">
        <f t="shared" si="63"/>
        <v/>
      </c>
      <c r="F320" s="35" t="str">
        <f t="shared" si="64"/>
        <v/>
      </c>
      <c r="G320" s="20">
        <v>330</v>
      </c>
      <c r="H320" s="35" t="str">
        <f t="shared" si="65"/>
        <v/>
      </c>
      <c r="I320" s="35" t="str">
        <f t="shared" si="66"/>
        <v/>
      </c>
      <c r="J320" s="66"/>
      <c r="K320" s="65" t="str">
        <f t="shared" si="76"/>
        <v/>
      </c>
      <c r="L320" s="65" t="str">
        <f t="shared" si="77"/>
        <v/>
      </c>
      <c r="M320" s="65" t="str">
        <f t="shared" si="78"/>
        <v/>
      </c>
      <c r="N320" s="65" t="str">
        <f t="shared" si="79"/>
        <v/>
      </c>
      <c r="O320" s="65" t="str">
        <f t="shared" si="80"/>
        <v/>
      </c>
      <c r="P320" s="65" t="str">
        <f t="shared" si="61"/>
        <v/>
      </c>
      <c r="Q320" s="67"/>
      <c r="R320" s="20">
        <f t="shared" si="55"/>
        <v>0</v>
      </c>
    </row>
    <row r="321" spans="1:19" x14ac:dyDescent="0.25">
      <c r="A321" s="20" t="str">
        <f t="shared" si="75"/>
        <v>SP32</v>
      </c>
      <c r="B321" s="2" t="s">
        <v>40</v>
      </c>
      <c r="C321" s="20">
        <v>342</v>
      </c>
      <c r="D321" s="20">
        <v>331</v>
      </c>
      <c r="E321" s="35" t="str">
        <f t="shared" si="63"/>
        <v/>
      </c>
      <c r="F321" s="35" t="str">
        <f t="shared" si="64"/>
        <v/>
      </c>
      <c r="G321" s="20">
        <v>332</v>
      </c>
      <c r="H321" s="35" t="str">
        <f t="shared" si="65"/>
        <v/>
      </c>
      <c r="I321" s="35" t="str">
        <f t="shared" si="66"/>
        <v/>
      </c>
      <c r="J321" s="66"/>
      <c r="K321" s="65" t="str">
        <f t="shared" si="76"/>
        <v/>
      </c>
      <c r="L321" s="65" t="str">
        <f t="shared" si="77"/>
        <v/>
      </c>
      <c r="M321" s="65" t="str">
        <f t="shared" si="78"/>
        <v/>
      </c>
      <c r="N321" s="65" t="str">
        <f t="shared" si="79"/>
        <v/>
      </c>
      <c r="O321" s="65" t="str">
        <f t="shared" si="80"/>
        <v/>
      </c>
      <c r="P321" s="65" t="str">
        <f t="shared" si="61"/>
        <v/>
      </c>
      <c r="Q321" s="67"/>
      <c r="R321" s="20">
        <f t="shared" si="55"/>
        <v>0</v>
      </c>
    </row>
    <row r="322" spans="1:19" x14ac:dyDescent="0.25">
      <c r="A322" s="20" t="str">
        <f t="shared" si="75"/>
        <v>SP32</v>
      </c>
      <c r="B322" s="2" t="s">
        <v>39</v>
      </c>
      <c r="C322" s="20">
        <v>343</v>
      </c>
      <c r="D322" s="20">
        <v>333</v>
      </c>
      <c r="E322" s="35" t="str">
        <f t="shared" si="63"/>
        <v/>
      </c>
      <c r="F322" s="35" t="str">
        <f t="shared" si="64"/>
        <v/>
      </c>
      <c r="G322" s="20">
        <v>334</v>
      </c>
      <c r="H322" s="35" t="str">
        <f t="shared" si="65"/>
        <v/>
      </c>
      <c r="I322" s="35" t="str">
        <f t="shared" si="66"/>
        <v/>
      </c>
      <c r="J322" s="66"/>
      <c r="K322" s="65" t="str">
        <f t="shared" si="76"/>
        <v/>
      </c>
      <c r="L322" s="65" t="str">
        <f t="shared" si="77"/>
        <v/>
      </c>
      <c r="M322" s="65" t="str">
        <f t="shared" si="78"/>
        <v/>
      </c>
      <c r="N322" s="65" t="str">
        <f t="shared" si="79"/>
        <v/>
      </c>
      <c r="O322" s="65" t="str">
        <f t="shared" si="80"/>
        <v/>
      </c>
      <c r="P322" s="65" t="str">
        <f t="shared" si="61"/>
        <v/>
      </c>
      <c r="Q322" s="67"/>
      <c r="R322" s="20">
        <f t="shared" si="55"/>
        <v>0</v>
      </c>
    </row>
    <row r="323" spans="1:19" ht="13.8" thickBot="1" x14ac:dyDescent="0.3">
      <c r="A323" s="20" t="str">
        <f t="shared" si="75"/>
        <v>SP32</v>
      </c>
      <c r="B323" s="30"/>
      <c r="C323" s="31">
        <v>344</v>
      </c>
      <c r="D323" s="31">
        <v>335</v>
      </c>
      <c r="E323" s="31" t="str">
        <f t="shared" si="63"/>
        <v/>
      </c>
      <c r="F323" s="31" t="str">
        <f t="shared" si="64"/>
        <v/>
      </c>
      <c r="G323" s="31">
        <v>336</v>
      </c>
      <c r="H323" s="31" t="str">
        <f t="shared" si="65"/>
        <v/>
      </c>
      <c r="I323" s="31" t="str">
        <f t="shared" si="66"/>
        <v/>
      </c>
      <c r="J323" s="68"/>
      <c r="K323" s="62" t="str">
        <f t="shared" si="76"/>
        <v/>
      </c>
      <c r="L323" s="62" t="str">
        <f t="shared" si="77"/>
        <v/>
      </c>
      <c r="M323" s="62" t="str">
        <f t="shared" si="78"/>
        <v/>
      </c>
      <c r="N323" s="62" t="str">
        <f t="shared" si="79"/>
        <v/>
      </c>
      <c r="O323" s="62" t="str">
        <f t="shared" si="80"/>
        <v/>
      </c>
      <c r="P323" s="62" t="str">
        <f t="shared" ref="P323:P331" si="81">IF(Q323&gt;0,Q323,"")</f>
        <v/>
      </c>
      <c r="Q323" s="69"/>
      <c r="R323" s="31">
        <f t="shared" ref="R323:R331" si="82">IF(J323&lt;&gt;"","",Q323)</f>
        <v>0</v>
      </c>
      <c r="S323" s="31"/>
    </row>
    <row r="324" spans="1:19" ht="13.8" thickTop="1" x14ac:dyDescent="0.25">
      <c r="A324" s="20" t="str">
        <f t="shared" si="75"/>
        <v>SP32</v>
      </c>
      <c r="C324" s="20">
        <v>345</v>
      </c>
      <c r="D324" s="20">
        <v>337</v>
      </c>
      <c r="E324" s="35" t="str">
        <f t="shared" si="63"/>
        <v/>
      </c>
      <c r="F324" s="35" t="str">
        <f t="shared" si="64"/>
        <v/>
      </c>
      <c r="G324" s="20">
        <v>338</v>
      </c>
      <c r="H324" s="35" t="str">
        <f t="shared" si="65"/>
        <v/>
      </c>
      <c r="I324" s="35" t="str">
        <f t="shared" si="66"/>
        <v/>
      </c>
      <c r="J324" s="66"/>
      <c r="K324" s="65" t="str">
        <f t="shared" si="76"/>
        <v/>
      </c>
      <c r="L324" s="65" t="str">
        <f t="shared" si="77"/>
        <v/>
      </c>
      <c r="M324" s="65" t="str">
        <f t="shared" si="78"/>
        <v/>
      </c>
      <c r="N324" s="65" t="str">
        <f t="shared" si="79"/>
        <v/>
      </c>
      <c r="O324" s="65" t="str">
        <f t="shared" si="80"/>
        <v/>
      </c>
      <c r="P324" s="65" t="str">
        <f t="shared" si="81"/>
        <v/>
      </c>
      <c r="Q324" s="67"/>
      <c r="R324" s="20">
        <f t="shared" si="82"/>
        <v>0</v>
      </c>
    </row>
    <row r="325" spans="1:19" x14ac:dyDescent="0.25">
      <c r="A325" s="20" t="str">
        <f t="shared" si="75"/>
        <v>SP32</v>
      </c>
      <c r="B325" s="2" t="s">
        <v>41</v>
      </c>
      <c r="C325" s="35">
        <v>346</v>
      </c>
      <c r="D325" s="20">
        <v>339</v>
      </c>
      <c r="E325" s="35" t="str">
        <f t="shared" si="63"/>
        <v/>
      </c>
      <c r="F325" s="35" t="str">
        <f t="shared" si="64"/>
        <v/>
      </c>
      <c r="G325" s="20">
        <v>340</v>
      </c>
      <c r="H325" s="35" t="str">
        <f t="shared" si="65"/>
        <v/>
      </c>
      <c r="I325" s="35" t="str">
        <f t="shared" si="66"/>
        <v/>
      </c>
      <c r="J325" s="66"/>
      <c r="K325" s="65" t="str">
        <f t="shared" si="76"/>
        <v/>
      </c>
      <c r="L325" s="65" t="str">
        <f t="shared" si="77"/>
        <v/>
      </c>
      <c r="M325" s="65" t="str">
        <f t="shared" si="78"/>
        <v/>
      </c>
      <c r="N325" s="65" t="str">
        <f t="shared" si="79"/>
        <v/>
      </c>
      <c r="O325" s="65" t="str">
        <f t="shared" si="80"/>
        <v/>
      </c>
      <c r="P325" s="65" t="str">
        <f t="shared" si="81"/>
        <v/>
      </c>
      <c r="Q325" s="67"/>
      <c r="R325" s="20">
        <f t="shared" si="82"/>
        <v>0</v>
      </c>
    </row>
    <row r="326" spans="1:19" x14ac:dyDescent="0.25">
      <c r="A326" s="20" t="str">
        <f t="shared" si="75"/>
        <v>SP32</v>
      </c>
      <c r="B326" s="2" t="s">
        <v>42</v>
      </c>
      <c r="C326" s="20">
        <v>347</v>
      </c>
      <c r="D326" s="20">
        <v>341</v>
      </c>
      <c r="E326" s="35" t="str">
        <f t="shared" si="63"/>
        <v/>
      </c>
      <c r="F326" s="35" t="str">
        <f t="shared" si="64"/>
        <v/>
      </c>
      <c r="G326" s="20">
        <v>342</v>
      </c>
      <c r="H326" s="35" t="str">
        <f t="shared" si="65"/>
        <v/>
      </c>
      <c r="I326" s="35" t="str">
        <f t="shared" si="66"/>
        <v/>
      </c>
      <c r="J326" s="66"/>
      <c r="K326" s="65" t="str">
        <f t="shared" si="76"/>
        <v/>
      </c>
      <c r="L326" s="65" t="str">
        <f t="shared" si="77"/>
        <v/>
      </c>
      <c r="M326" s="65" t="str">
        <f t="shared" si="78"/>
        <v/>
      </c>
      <c r="N326" s="65" t="str">
        <f t="shared" si="79"/>
        <v/>
      </c>
      <c r="O326" s="65" t="str">
        <f t="shared" si="80"/>
        <v/>
      </c>
      <c r="P326" s="65" t="str">
        <f t="shared" si="81"/>
        <v/>
      </c>
      <c r="Q326" s="67"/>
      <c r="R326" s="20">
        <f t="shared" si="82"/>
        <v>0</v>
      </c>
    </row>
    <row r="327" spans="1:19" ht="13.8" thickBot="1" x14ac:dyDescent="0.3">
      <c r="A327" s="20" t="str">
        <f t="shared" si="75"/>
        <v>SP32</v>
      </c>
      <c r="B327" s="30"/>
      <c r="C327" s="31">
        <v>348</v>
      </c>
      <c r="D327" s="31">
        <v>343</v>
      </c>
      <c r="E327" s="31" t="str">
        <f t="shared" si="63"/>
        <v/>
      </c>
      <c r="F327" s="31" t="str">
        <f t="shared" si="64"/>
        <v/>
      </c>
      <c r="G327" s="31">
        <v>344</v>
      </c>
      <c r="H327" s="31" t="str">
        <f t="shared" si="65"/>
        <v/>
      </c>
      <c r="I327" s="31" t="str">
        <f t="shared" si="66"/>
        <v/>
      </c>
      <c r="J327" s="68"/>
      <c r="K327" s="62" t="str">
        <f t="shared" si="76"/>
        <v/>
      </c>
      <c r="L327" s="62" t="str">
        <f t="shared" si="77"/>
        <v/>
      </c>
      <c r="M327" s="62" t="str">
        <f t="shared" si="78"/>
        <v/>
      </c>
      <c r="N327" s="62" t="str">
        <f t="shared" si="79"/>
        <v/>
      </c>
      <c r="O327" s="62" t="str">
        <f t="shared" si="80"/>
        <v/>
      </c>
      <c r="P327" s="62" t="str">
        <f t="shared" si="81"/>
        <v/>
      </c>
      <c r="Q327" s="69"/>
      <c r="R327" s="31">
        <f t="shared" si="82"/>
        <v>0</v>
      </c>
      <c r="S327" s="31"/>
    </row>
    <row r="328" spans="1:19" ht="13.8" thickTop="1" x14ac:dyDescent="0.25">
      <c r="A328" s="20" t="str">
        <f t="shared" si="75"/>
        <v>SP32</v>
      </c>
      <c r="B328" s="2" t="s">
        <v>41</v>
      </c>
      <c r="C328" s="20">
        <v>349</v>
      </c>
      <c r="D328" s="20">
        <v>345</v>
      </c>
      <c r="E328" s="35" t="str">
        <f t="shared" si="63"/>
        <v/>
      </c>
      <c r="F328" s="35" t="str">
        <f t="shared" si="64"/>
        <v/>
      </c>
      <c r="G328" s="20">
        <v>346</v>
      </c>
      <c r="H328" s="35" t="str">
        <f t="shared" si="65"/>
        <v/>
      </c>
      <c r="I328" s="35" t="str">
        <f t="shared" si="66"/>
        <v/>
      </c>
      <c r="J328" s="66"/>
      <c r="K328" s="65" t="str">
        <f t="shared" si="76"/>
        <v/>
      </c>
      <c r="L328" s="65" t="str">
        <f t="shared" si="77"/>
        <v/>
      </c>
      <c r="M328" s="65" t="str">
        <f t="shared" si="78"/>
        <v/>
      </c>
      <c r="N328" s="65" t="str">
        <f t="shared" si="79"/>
        <v/>
      </c>
      <c r="O328" s="65" t="str">
        <f t="shared" si="80"/>
        <v/>
      </c>
      <c r="P328" s="65" t="str">
        <f t="shared" si="81"/>
        <v/>
      </c>
      <c r="Q328" s="67"/>
      <c r="R328" s="20">
        <f t="shared" si="82"/>
        <v>0</v>
      </c>
    </row>
    <row r="329" spans="1:19" ht="13.8" thickBot="1" x14ac:dyDescent="0.3">
      <c r="A329" s="20" t="str">
        <f t="shared" si="75"/>
        <v>SP32</v>
      </c>
      <c r="B329" s="30" t="s">
        <v>43</v>
      </c>
      <c r="C329" s="31">
        <v>350</v>
      </c>
      <c r="D329" s="31">
        <v>347</v>
      </c>
      <c r="E329" s="31" t="str">
        <f t="shared" si="63"/>
        <v/>
      </c>
      <c r="F329" s="31" t="str">
        <f t="shared" si="64"/>
        <v/>
      </c>
      <c r="G329" s="31">
        <v>348</v>
      </c>
      <c r="H329" s="31" t="str">
        <f t="shared" si="65"/>
        <v/>
      </c>
      <c r="I329" s="31" t="str">
        <f t="shared" si="66"/>
        <v/>
      </c>
      <c r="J329" s="68"/>
      <c r="K329" s="62" t="str">
        <f t="shared" si="76"/>
        <v/>
      </c>
      <c r="L329" s="62" t="str">
        <f t="shared" si="77"/>
        <v/>
      </c>
      <c r="M329" s="62" t="str">
        <f t="shared" si="78"/>
        <v/>
      </c>
      <c r="N329" s="62" t="str">
        <f t="shared" si="79"/>
        <v/>
      </c>
      <c r="O329" s="62" t="str">
        <f t="shared" si="80"/>
        <v/>
      </c>
      <c r="P329" s="62" t="str">
        <f t="shared" si="81"/>
        <v/>
      </c>
      <c r="Q329" s="69"/>
      <c r="R329" s="31">
        <f t="shared" si="82"/>
        <v>0</v>
      </c>
      <c r="S329" s="31"/>
    </row>
    <row r="330" spans="1:19" ht="13.8" thickTop="1" x14ac:dyDescent="0.25">
      <c r="A330" s="20" t="str">
        <f t="shared" si="75"/>
        <v>SP32</v>
      </c>
      <c r="B330" s="32" t="s">
        <v>3</v>
      </c>
      <c r="C330" s="33">
        <v>351</v>
      </c>
      <c r="D330" s="33">
        <v>-349</v>
      </c>
      <c r="E330" s="33" t="str">
        <f t="shared" si="63"/>
        <v/>
      </c>
      <c r="F330" s="33" t="str">
        <f t="shared" si="64"/>
        <v/>
      </c>
      <c r="G330" s="33">
        <v>-350</v>
      </c>
      <c r="H330" s="33" t="str">
        <f t="shared" si="65"/>
        <v/>
      </c>
      <c r="I330" s="33" t="str">
        <f t="shared" si="66"/>
        <v/>
      </c>
      <c r="J330" s="70"/>
      <c r="K330" s="63" t="str">
        <f t="shared" si="76"/>
        <v/>
      </c>
      <c r="L330" s="63" t="str">
        <f t="shared" si="77"/>
        <v/>
      </c>
      <c r="M330" s="63" t="str">
        <f t="shared" si="78"/>
        <v/>
      </c>
      <c r="N330" s="63" t="str">
        <f t="shared" si="79"/>
        <v/>
      </c>
      <c r="O330" s="63" t="str">
        <f t="shared" si="80"/>
        <v/>
      </c>
      <c r="P330" s="63" t="str">
        <f t="shared" si="81"/>
        <v/>
      </c>
      <c r="Q330" s="71"/>
      <c r="R330" s="33">
        <f t="shared" si="82"/>
        <v>0</v>
      </c>
      <c r="S330" s="33"/>
    </row>
    <row r="331" spans="1:19" ht="13.8" thickBot="1" x14ac:dyDescent="0.3">
      <c r="A331" s="20" t="str">
        <f t="shared" si="75"/>
        <v>SP32</v>
      </c>
      <c r="B331" s="25" t="s">
        <v>1</v>
      </c>
      <c r="C331" s="26">
        <v>352</v>
      </c>
      <c r="D331" s="26">
        <v>349</v>
      </c>
      <c r="E331" s="26" t="str">
        <f t="shared" si="63"/>
        <v/>
      </c>
      <c r="F331" s="26" t="str">
        <f t="shared" si="64"/>
        <v/>
      </c>
      <c r="G331" s="26">
        <v>350</v>
      </c>
      <c r="H331" s="26" t="str">
        <f t="shared" si="65"/>
        <v/>
      </c>
      <c r="I331" s="26" t="str">
        <f t="shared" si="66"/>
        <v/>
      </c>
      <c r="J331" s="72"/>
      <c r="K331" s="64" t="str">
        <f t="shared" si="76"/>
        <v/>
      </c>
      <c r="L331" s="64" t="str">
        <f t="shared" si="77"/>
        <v/>
      </c>
      <c r="M331" s="64" t="str">
        <f t="shared" si="78"/>
        <v/>
      </c>
      <c r="N331" s="64" t="str">
        <f t="shared" si="79"/>
        <v/>
      </c>
      <c r="O331" s="64" t="str">
        <f t="shared" si="80"/>
        <v/>
      </c>
      <c r="P331" s="64" t="str">
        <f t="shared" si="81"/>
        <v/>
      </c>
      <c r="Q331" s="73"/>
      <c r="R331" s="26">
        <f t="shared" si="82"/>
        <v>0</v>
      </c>
      <c r="S331" s="26"/>
    </row>
    <row r="334" spans="1:19" x14ac:dyDescent="0.25">
      <c r="C334" s="137" t="s">
        <v>50</v>
      </c>
      <c r="D334" s="137"/>
      <c r="E334" s="137"/>
      <c r="F334" s="137"/>
      <c r="G334" s="137"/>
      <c r="H334" s="137"/>
      <c r="I334" s="137"/>
    </row>
    <row r="335" spans="1:19" x14ac:dyDescent="0.25">
      <c r="C335" s="2" t="s">
        <v>10</v>
      </c>
      <c r="D335" s="20" t="s">
        <v>47</v>
      </c>
      <c r="F335" s="2" t="s">
        <v>48</v>
      </c>
      <c r="H335" s="20" t="s">
        <v>13</v>
      </c>
      <c r="I335" s="2" t="s">
        <v>49</v>
      </c>
    </row>
    <row r="336" spans="1:19" x14ac:dyDescent="0.25">
      <c r="C336" s="20">
        <v>1</v>
      </c>
      <c r="D336" s="20">
        <v>224</v>
      </c>
      <c r="F336" s="20" t="str">
        <f t="shared" ref="F336:F359" si="83">VLOOKUP(ABS(D336),MangNMV08paar,IF(D336&gt;0,9,10))</f>
        <v xml:space="preserve">  -  </v>
      </c>
      <c r="H336" s="20">
        <f t="shared" ref="H336:H359" si="84">VLOOKUP(ABS(D336),MangNMV08paar,IF(D336&gt;0,11,12))</f>
        <v>0</v>
      </c>
      <c r="I336" s="20">
        <v>1</v>
      </c>
    </row>
    <row r="337" spans="3:9" x14ac:dyDescent="0.25">
      <c r="C337" s="20">
        <v>2</v>
      </c>
      <c r="D337" s="20">
        <v>-224</v>
      </c>
      <c r="F337" s="20" t="str">
        <f t="shared" si="83"/>
        <v xml:space="preserve">  -  </v>
      </c>
      <c r="H337" s="20">
        <f t="shared" si="84"/>
        <v>0</v>
      </c>
      <c r="I337" s="20">
        <v>2</v>
      </c>
    </row>
    <row r="338" spans="3:9" x14ac:dyDescent="0.25">
      <c r="C338" s="20">
        <v>3</v>
      </c>
      <c r="D338" s="20">
        <v>223</v>
      </c>
      <c r="F338" s="20" t="str">
        <f t="shared" si="83"/>
        <v xml:space="preserve">  -  </v>
      </c>
      <c r="H338" s="20">
        <f t="shared" si="84"/>
        <v>0</v>
      </c>
      <c r="I338" s="20">
        <v>3</v>
      </c>
    </row>
    <row r="339" spans="3:9" x14ac:dyDescent="0.25">
      <c r="C339" s="20">
        <v>4</v>
      </c>
      <c r="D339" s="20">
        <v>-223</v>
      </c>
      <c r="F339" s="20" t="str">
        <f t="shared" si="83"/>
        <v xml:space="preserve">  -  </v>
      </c>
      <c r="H339" s="20">
        <f t="shared" si="84"/>
        <v>0</v>
      </c>
      <c r="I339" s="20">
        <v>4</v>
      </c>
    </row>
    <row r="340" spans="3:9" x14ac:dyDescent="0.25">
      <c r="C340" s="20">
        <v>5</v>
      </c>
      <c r="D340" s="20">
        <v>-218</v>
      </c>
      <c r="F340" s="20" t="str">
        <f t="shared" si="83"/>
        <v xml:space="preserve">  -  </v>
      </c>
      <c r="H340" s="20">
        <f t="shared" si="84"/>
        <v>0</v>
      </c>
      <c r="I340" s="20">
        <v>5</v>
      </c>
    </row>
    <row r="341" spans="3:9" x14ac:dyDescent="0.25">
      <c r="C341" s="20">
        <v>6</v>
      </c>
      <c r="D341" s="20">
        <v>-219</v>
      </c>
      <c r="F341" s="20" t="str">
        <f t="shared" si="83"/>
        <v xml:space="preserve">  -  </v>
      </c>
      <c r="H341" s="20">
        <f t="shared" si="84"/>
        <v>0</v>
      </c>
      <c r="I341" s="20">
        <v>5</v>
      </c>
    </row>
    <row r="342" spans="3:9" x14ac:dyDescent="0.25">
      <c r="C342" s="20">
        <v>7</v>
      </c>
      <c r="D342" s="20">
        <v>-220</v>
      </c>
      <c r="F342" s="20" t="str">
        <f t="shared" si="83"/>
        <v xml:space="preserve">  -  </v>
      </c>
      <c r="H342" s="20">
        <f t="shared" si="84"/>
        <v>0</v>
      </c>
      <c r="I342" s="20">
        <v>5</v>
      </c>
    </row>
    <row r="343" spans="3:9" x14ac:dyDescent="0.25">
      <c r="C343" s="20">
        <v>8</v>
      </c>
      <c r="D343" s="20">
        <v>-217</v>
      </c>
      <c r="F343" s="20" t="str">
        <f t="shared" si="83"/>
        <v xml:space="preserve">  -  </v>
      </c>
      <c r="H343" s="20">
        <f t="shared" si="84"/>
        <v>0</v>
      </c>
      <c r="I343" s="20">
        <v>5</v>
      </c>
    </row>
    <row r="344" spans="3:9" x14ac:dyDescent="0.25">
      <c r="C344" s="20">
        <v>9</v>
      </c>
      <c r="D344" s="20">
        <v>-210</v>
      </c>
      <c r="F344" s="20" t="str">
        <f t="shared" si="83"/>
        <v xml:space="preserve">  -  </v>
      </c>
      <c r="H344" s="20">
        <f t="shared" si="84"/>
        <v>0</v>
      </c>
      <c r="I344" s="20">
        <v>9</v>
      </c>
    </row>
    <row r="345" spans="3:9" x14ac:dyDescent="0.25">
      <c r="C345" s="20">
        <v>10</v>
      </c>
      <c r="D345" s="20">
        <v>-215</v>
      </c>
      <c r="F345" s="20" t="str">
        <f t="shared" si="83"/>
        <v xml:space="preserve">  -  </v>
      </c>
      <c r="H345" s="20">
        <f t="shared" si="84"/>
        <v>0</v>
      </c>
      <c r="I345" s="20">
        <v>9</v>
      </c>
    </row>
    <row r="346" spans="3:9" x14ac:dyDescent="0.25">
      <c r="C346" s="20">
        <v>11</v>
      </c>
      <c r="D346" s="20">
        <v>-214</v>
      </c>
      <c r="F346" s="20" t="str">
        <f t="shared" si="83"/>
        <v xml:space="preserve">  -  </v>
      </c>
      <c r="H346" s="20">
        <f t="shared" si="84"/>
        <v>0</v>
      </c>
      <c r="I346" s="20">
        <v>9</v>
      </c>
    </row>
    <row r="347" spans="3:9" x14ac:dyDescent="0.25">
      <c r="C347" s="20">
        <v>12</v>
      </c>
      <c r="D347" s="20">
        <v>-211</v>
      </c>
      <c r="F347" s="20" t="str">
        <f t="shared" si="83"/>
        <v xml:space="preserve">  -  </v>
      </c>
      <c r="H347" s="20">
        <f t="shared" si="84"/>
        <v>0</v>
      </c>
      <c r="I347" s="20">
        <v>9</v>
      </c>
    </row>
    <row r="348" spans="3:9" x14ac:dyDescent="0.25">
      <c r="C348" s="20">
        <v>13</v>
      </c>
      <c r="D348" s="20">
        <v>-212</v>
      </c>
      <c r="F348" s="20" t="str">
        <f t="shared" si="83"/>
        <v xml:space="preserve">  -  </v>
      </c>
      <c r="H348" s="20">
        <f t="shared" si="84"/>
        <v>0</v>
      </c>
      <c r="I348" s="20">
        <v>9</v>
      </c>
    </row>
    <row r="349" spans="3:9" x14ac:dyDescent="0.25">
      <c r="C349" s="20">
        <v>14</v>
      </c>
      <c r="D349" s="20">
        <v>-213</v>
      </c>
      <c r="F349" s="20" t="str">
        <f t="shared" si="83"/>
        <v xml:space="preserve">  -  </v>
      </c>
      <c r="H349" s="20">
        <f t="shared" si="84"/>
        <v>0</v>
      </c>
      <c r="I349" s="20">
        <v>9</v>
      </c>
    </row>
    <row r="350" spans="3:9" x14ac:dyDescent="0.25">
      <c r="C350" s="20">
        <v>15</v>
      </c>
      <c r="D350" s="20">
        <v>-216</v>
      </c>
      <c r="F350" s="20" t="str">
        <f t="shared" si="83"/>
        <v xml:space="preserve">  -  </v>
      </c>
      <c r="H350" s="20">
        <f t="shared" si="84"/>
        <v>0</v>
      </c>
      <c r="I350" s="20">
        <v>9</v>
      </c>
    </row>
    <row r="351" spans="3:9" x14ac:dyDescent="0.25">
      <c r="C351" s="20">
        <v>16</v>
      </c>
      <c r="D351" s="20">
        <v>-209</v>
      </c>
      <c r="F351" s="20" t="str">
        <f t="shared" si="83"/>
        <v xml:space="preserve">  -  </v>
      </c>
      <c r="H351" s="20">
        <f t="shared" si="84"/>
        <v>0</v>
      </c>
      <c r="I351" s="20">
        <v>9</v>
      </c>
    </row>
    <row r="352" spans="3:9" x14ac:dyDescent="0.25">
      <c r="C352" s="20">
        <v>17</v>
      </c>
      <c r="D352" s="20">
        <v>-201</v>
      </c>
      <c r="F352" s="20" t="str">
        <f t="shared" si="83"/>
        <v xml:space="preserve">  -  </v>
      </c>
      <c r="H352" s="20">
        <f t="shared" si="84"/>
        <v>0</v>
      </c>
      <c r="I352" s="20">
        <v>17</v>
      </c>
    </row>
    <row r="353" spans="3:9" x14ac:dyDescent="0.25">
      <c r="C353" s="20">
        <v>18</v>
      </c>
      <c r="D353" s="20">
        <v>-208</v>
      </c>
      <c r="F353" s="20" t="str">
        <f t="shared" si="83"/>
        <v xml:space="preserve">  -  </v>
      </c>
      <c r="H353" s="20">
        <f t="shared" si="84"/>
        <v>0</v>
      </c>
      <c r="I353" s="20">
        <v>17</v>
      </c>
    </row>
    <row r="354" spans="3:9" x14ac:dyDescent="0.25">
      <c r="C354" s="20">
        <v>19</v>
      </c>
      <c r="D354" s="20">
        <v>-205</v>
      </c>
      <c r="F354" s="20" t="str">
        <f t="shared" si="83"/>
        <v xml:space="preserve">  -  </v>
      </c>
      <c r="H354" s="20">
        <f t="shared" si="84"/>
        <v>0</v>
      </c>
      <c r="I354" s="20">
        <v>17</v>
      </c>
    </row>
    <row r="355" spans="3:9" x14ac:dyDescent="0.25">
      <c r="C355" s="20">
        <v>20</v>
      </c>
      <c r="D355" s="20">
        <v>-204</v>
      </c>
      <c r="F355" s="20" t="str">
        <f t="shared" si="83"/>
        <v xml:space="preserve">  -  </v>
      </c>
      <c r="H355" s="20">
        <f t="shared" si="84"/>
        <v>0</v>
      </c>
      <c r="I355" s="20">
        <v>17</v>
      </c>
    </row>
    <row r="356" spans="3:9" x14ac:dyDescent="0.25">
      <c r="C356" s="20">
        <v>21</v>
      </c>
      <c r="D356" s="20">
        <v>-203</v>
      </c>
      <c r="F356" s="20" t="str">
        <f t="shared" si="83"/>
        <v xml:space="preserve">  -  </v>
      </c>
      <c r="H356" s="20">
        <f t="shared" si="84"/>
        <v>0</v>
      </c>
      <c r="I356" s="20">
        <v>17</v>
      </c>
    </row>
    <row r="357" spans="3:9" x14ac:dyDescent="0.25">
      <c r="C357" s="20">
        <v>22</v>
      </c>
      <c r="D357" s="20">
        <v>-206</v>
      </c>
      <c r="F357" s="20" t="str">
        <f t="shared" si="83"/>
        <v xml:space="preserve">  -  </v>
      </c>
      <c r="H357" s="20">
        <f t="shared" si="84"/>
        <v>0</v>
      </c>
      <c r="I357" s="20">
        <v>17</v>
      </c>
    </row>
    <row r="358" spans="3:9" x14ac:dyDescent="0.25">
      <c r="C358" s="20">
        <v>23</v>
      </c>
      <c r="D358" s="20">
        <v>-207</v>
      </c>
      <c r="F358" s="20" t="str">
        <f t="shared" si="83"/>
        <v xml:space="preserve">  -  </v>
      </c>
      <c r="H358" s="20">
        <f t="shared" si="84"/>
        <v>0</v>
      </c>
      <c r="I358" s="20">
        <v>17</v>
      </c>
    </row>
    <row r="359" spans="3:9" x14ac:dyDescent="0.25">
      <c r="C359" s="20">
        <v>24</v>
      </c>
      <c r="D359" s="20">
        <v>-202</v>
      </c>
      <c r="F359" s="20" t="str">
        <f t="shared" si="83"/>
        <v xml:space="preserve">  -  </v>
      </c>
      <c r="H359" s="20">
        <f t="shared" si="84"/>
        <v>0</v>
      </c>
      <c r="I359" s="20">
        <v>17</v>
      </c>
    </row>
    <row r="361" spans="3:9" x14ac:dyDescent="0.25">
      <c r="C361" s="137" t="s">
        <v>51</v>
      </c>
      <c r="D361" s="137"/>
      <c r="E361" s="137"/>
      <c r="F361" s="137"/>
      <c r="G361" s="137"/>
      <c r="H361" s="137"/>
      <c r="I361" s="137"/>
    </row>
    <row r="362" spans="3:9" x14ac:dyDescent="0.25">
      <c r="C362" s="2" t="s">
        <v>10</v>
      </c>
      <c r="D362" s="20" t="s">
        <v>47</v>
      </c>
      <c r="F362" s="2" t="s">
        <v>48</v>
      </c>
      <c r="H362" s="20" t="s">
        <v>13</v>
      </c>
      <c r="I362" s="2" t="s">
        <v>49</v>
      </c>
    </row>
    <row r="363" spans="3:9" x14ac:dyDescent="0.25">
      <c r="C363" s="20">
        <v>1</v>
      </c>
      <c r="D363" s="20">
        <v>246</v>
      </c>
      <c r="F363" s="20" t="str">
        <f t="shared" ref="F363:F378" si="85">VLOOKUP(ABS(D363),MangNMV08paar,IF(D363&gt;0,9,10))</f>
        <v>VALO - VILLEMS</v>
      </c>
      <c r="H363" s="20">
        <f t="shared" ref="H363:H378" si="86">VLOOKUP(ABS(D363),MangNMV08paar,IF(D363&gt;0,11,12))</f>
        <v>0</v>
      </c>
      <c r="I363" s="20">
        <v>1</v>
      </c>
    </row>
    <row r="364" spans="3:9" x14ac:dyDescent="0.25">
      <c r="C364" s="20">
        <v>2</v>
      </c>
      <c r="D364" s="20">
        <v>-246</v>
      </c>
      <c r="F364" s="20" t="str">
        <f t="shared" si="85"/>
        <v>RUBEN - TÜRK</v>
      </c>
      <c r="H364" s="20">
        <f t="shared" si="86"/>
        <v>0</v>
      </c>
      <c r="I364" s="20">
        <v>2</v>
      </c>
    </row>
    <row r="365" spans="3:9" x14ac:dyDescent="0.25">
      <c r="C365" s="20">
        <v>3</v>
      </c>
      <c r="D365" s="20">
        <v>245</v>
      </c>
      <c r="F365" s="20" t="str">
        <f t="shared" si="85"/>
        <v xml:space="preserve">EVERT  - ADAMSON </v>
      </c>
      <c r="H365" s="20">
        <f t="shared" si="86"/>
        <v>0</v>
      </c>
      <c r="I365" s="20">
        <v>3</v>
      </c>
    </row>
    <row r="366" spans="3:9" x14ac:dyDescent="0.25">
      <c r="C366" s="20">
        <v>4</v>
      </c>
      <c r="D366" s="20">
        <v>-245</v>
      </c>
      <c r="F366" s="20" t="str">
        <f t="shared" si="85"/>
        <v xml:space="preserve">KULL  - PRINTSMANN </v>
      </c>
      <c r="H366" s="20">
        <f t="shared" si="86"/>
        <v>0</v>
      </c>
      <c r="I366" s="20">
        <v>4</v>
      </c>
    </row>
    <row r="367" spans="3:9" x14ac:dyDescent="0.25">
      <c r="C367" s="20">
        <v>5</v>
      </c>
      <c r="D367" s="20">
        <v>-240</v>
      </c>
      <c r="F367" s="20" t="str">
        <f t="shared" si="85"/>
        <v xml:space="preserve">VAMMUS  - KUZNETSOV </v>
      </c>
      <c r="H367" s="20">
        <f t="shared" si="86"/>
        <v>0</v>
      </c>
      <c r="I367" s="20">
        <v>5</v>
      </c>
    </row>
    <row r="368" spans="3:9" x14ac:dyDescent="0.25">
      <c r="C368" s="20">
        <v>6</v>
      </c>
      <c r="D368" s="20">
        <v>-241</v>
      </c>
      <c r="F368" s="20" t="str">
        <f t="shared" si="85"/>
        <v xml:space="preserve">KIIVIKAS  - TÕHK </v>
      </c>
      <c r="H368" s="20">
        <f t="shared" si="86"/>
        <v>0</v>
      </c>
      <c r="I368" s="20">
        <v>5</v>
      </c>
    </row>
    <row r="369" spans="3:9" x14ac:dyDescent="0.25">
      <c r="C369" s="20">
        <v>7</v>
      </c>
      <c r="D369" s="20">
        <v>-242</v>
      </c>
      <c r="F369" s="20" t="str">
        <f t="shared" si="85"/>
        <v xml:space="preserve">PLAKS  - RASS </v>
      </c>
      <c r="H369" s="20">
        <f t="shared" si="86"/>
        <v>0</v>
      </c>
      <c r="I369" s="20">
        <v>5</v>
      </c>
    </row>
    <row r="370" spans="3:9" x14ac:dyDescent="0.25">
      <c r="C370" s="20">
        <v>8</v>
      </c>
      <c r="D370" s="20">
        <v>-239</v>
      </c>
      <c r="F370" s="20" t="str">
        <f t="shared" si="85"/>
        <v xml:space="preserve"> bye -  bye</v>
      </c>
      <c r="H370" s="20">
        <f t="shared" si="86"/>
        <v>0</v>
      </c>
      <c r="I370" s="20">
        <v>5</v>
      </c>
    </row>
    <row r="371" spans="3:9" x14ac:dyDescent="0.25">
      <c r="C371" s="20">
        <v>9</v>
      </c>
      <c r="D371" s="20">
        <v>-232</v>
      </c>
      <c r="F371" s="20" t="str">
        <f t="shared" si="85"/>
        <v xml:space="preserve">PÄLSING  - PIKKOR </v>
      </c>
      <c r="H371" s="20">
        <f t="shared" si="86"/>
        <v>0</v>
      </c>
      <c r="I371" s="20">
        <v>9</v>
      </c>
    </row>
    <row r="372" spans="3:9" x14ac:dyDescent="0.25">
      <c r="C372" s="20">
        <v>10</v>
      </c>
      <c r="D372" s="20">
        <v>-237</v>
      </c>
      <c r="F372" s="20" t="str">
        <f t="shared" si="85"/>
        <v xml:space="preserve">KÜTTIS  - RASS, A. </v>
      </c>
      <c r="H372" s="20">
        <f t="shared" si="86"/>
        <v>0</v>
      </c>
      <c r="I372" s="20">
        <v>9</v>
      </c>
    </row>
    <row r="373" spans="3:9" x14ac:dyDescent="0.25">
      <c r="C373" s="20">
        <v>11</v>
      </c>
      <c r="D373" s="20">
        <v>-236</v>
      </c>
      <c r="F373" s="20" t="str">
        <f t="shared" si="85"/>
        <v xml:space="preserve"> bye -  bye</v>
      </c>
      <c r="H373" s="20">
        <f t="shared" si="86"/>
        <v>0</v>
      </c>
      <c r="I373" s="20">
        <v>9</v>
      </c>
    </row>
    <row r="374" spans="3:9" x14ac:dyDescent="0.25">
      <c r="C374" s="20">
        <v>12</v>
      </c>
      <c r="D374" s="20">
        <v>-233</v>
      </c>
      <c r="F374" s="20" t="str">
        <f t="shared" si="85"/>
        <v xml:space="preserve"> bye -  bye</v>
      </c>
      <c r="H374" s="20">
        <f t="shared" si="86"/>
        <v>0</v>
      </c>
      <c r="I374" s="20">
        <v>9</v>
      </c>
    </row>
    <row r="375" spans="3:9" x14ac:dyDescent="0.25">
      <c r="C375" s="20">
        <v>13</v>
      </c>
      <c r="D375" s="20">
        <v>-234</v>
      </c>
      <c r="F375" s="20" t="str">
        <f t="shared" si="85"/>
        <v xml:space="preserve"> bye -  bye</v>
      </c>
      <c r="H375" s="20">
        <f t="shared" si="86"/>
        <v>0</v>
      </c>
      <c r="I375" s="20">
        <v>9</v>
      </c>
    </row>
    <row r="376" spans="3:9" x14ac:dyDescent="0.25">
      <c r="C376" s="20">
        <v>14</v>
      </c>
      <c r="D376" s="20">
        <v>-235</v>
      </c>
      <c r="F376" s="20" t="str">
        <f t="shared" si="85"/>
        <v xml:space="preserve"> bye -  bye</v>
      </c>
      <c r="H376" s="20">
        <f t="shared" si="86"/>
        <v>0</v>
      </c>
      <c r="I376" s="20">
        <v>9</v>
      </c>
    </row>
    <row r="377" spans="3:9" x14ac:dyDescent="0.25">
      <c r="C377" s="20">
        <v>15</v>
      </c>
      <c r="D377" s="20">
        <v>-238</v>
      </c>
      <c r="F377" s="20" t="str">
        <f t="shared" si="85"/>
        <v xml:space="preserve"> bye -  bye</v>
      </c>
      <c r="H377" s="20">
        <f t="shared" si="86"/>
        <v>0</v>
      </c>
      <c r="I377" s="20">
        <v>9</v>
      </c>
    </row>
    <row r="378" spans="3:9" x14ac:dyDescent="0.25">
      <c r="C378" s="20">
        <v>16</v>
      </c>
      <c r="D378" s="20">
        <v>-231</v>
      </c>
      <c r="F378" s="20" t="str">
        <f t="shared" si="85"/>
        <v xml:space="preserve"> bye -  bye</v>
      </c>
      <c r="H378" s="20">
        <f t="shared" si="86"/>
        <v>0</v>
      </c>
      <c r="I378" s="20">
        <v>9</v>
      </c>
    </row>
    <row r="380" spans="3:9" x14ac:dyDescent="0.25">
      <c r="C380" s="137" t="s">
        <v>52</v>
      </c>
      <c r="D380" s="137"/>
      <c r="E380" s="137"/>
      <c r="F380" s="137"/>
      <c r="G380" s="137"/>
      <c r="H380" s="137"/>
      <c r="I380" s="137"/>
    </row>
    <row r="381" spans="3:9" x14ac:dyDescent="0.25">
      <c r="C381" s="2" t="s">
        <v>10</v>
      </c>
      <c r="D381" s="20" t="s">
        <v>47</v>
      </c>
      <c r="F381" s="2" t="s">
        <v>48</v>
      </c>
      <c r="H381" s="20" t="s">
        <v>13</v>
      </c>
      <c r="I381" s="2" t="s">
        <v>49</v>
      </c>
    </row>
    <row r="382" spans="3:9" x14ac:dyDescent="0.25">
      <c r="C382" s="20">
        <v>1</v>
      </c>
      <c r="D382" s="20">
        <v>266</v>
      </c>
      <c r="F382" s="20" t="str">
        <f t="shared" ref="F382:F397" si="87">VLOOKUP(ABS(D382),MangNMV08paar,IF(D382&gt;0,9,10))</f>
        <v>ELIS  TÜRK - PETRA OKAS</v>
      </c>
      <c r="H382" s="20">
        <f t="shared" ref="H382:H397" si="88">VLOOKUP(ABS(D382),MangNMV08paar,IF(D382&gt;0,11,12))</f>
        <v>0</v>
      </c>
      <c r="I382" s="20">
        <v>1</v>
      </c>
    </row>
    <row r="383" spans="3:9" x14ac:dyDescent="0.25">
      <c r="C383" s="20">
        <v>2</v>
      </c>
      <c r="D383" s="20">
        <v>-266</v>
      </c>
      <c r="F383" s="20" t="str">
        <f t="shared" si="87"/>
        <v>ELIS  TÜRK - PETRA OKAS</v>
      </c>
      <c r="H383" s="20">
        <f t="shared" si="88"/>
        <v>0</v>
      </c>
      <c r="I383" s="20">
        <v>2</v>
      </c>
    </row>
    <row r="384" spans="3:9" x14ac:dyDescent="0.25">
      <c r="C384" s="20">
        <v>3</v>
      </c>
      <c r="D384" s="20">
        <v>265</v>
      </c>
      <c r="F384" s="20" t="str">
        <f t="shared" si="87"/>
        <v xml:space="preserve"> bye -  bye</v>
      </c>
      <c r="H384" s="20">
        <f t="shared" si="88"/>
        <v>0</v>
      </c>
      <c r="I384" s="20">
        <v>3</v>
      </c>
    </row>
    <row r="385" spans="3:9" x14ac:dyDescent="0.25">
      <c r="C385" s="20">
        <v>4</v>
      </c>
      <c r="D385" s="20">
        <v>-265</v>
      </c>
      <c r="F385" s="20" t="str">
        <f t="shared" si="87"/>
        <v xml:space="preserve"> bye -  bye</v>
      </c>
      <c r="H385" s="20">
        <f t="shared" si="88"/>
        <v>0</v>
      </c>
      <c r="I385" s="20">
        <v>4</v>
      </c>
    </row>
    <row r="386" spans="3:9" x14ac:dyDescent="0.25">
      <c r="C386" s="20">
        <v>5</v>
      </c>
      <c r="D386" s="20">
        <v>-260</v>
      </c>
      <c r="F386" s="20" t="str">
        <f t="shared" si="87"/>
        <v>EVE ELKEN - NIINA KUNETSOV</v>
      </c>
      <c r="H386" s="20">
        <f t="shared" si="88"/>
        <v>0</v>
      </c>
      <c r="I386" s="20">
        <v>5</v>
      </c>
    </row>
    <row r="387" spans="3:9" x14ac:dyDescent="0.25">
      <c r="C387" s="20">
        <v>6</v>
      </c>
      <c r="D387" s="20">
        <v>-261</v>
      </c>
      <c r="F387" s="20" t="str">
        <f t="shared" si="87"/>
        <v xml:space="preserve"> bye -  bye</v>
      </c>
      <c r="H387" s="20">
        <f t="shared" si="88"/>
        <v>0</v>
      </c>
      <c r="I387" s="20">
        <v>5</v>
      </c>
    </row>
    <row r="388" spans="3:9" x14ac:dyDescent="0.25">
      <c r="C388" s="20">
        <v>7</v>
      </c>
      <c r="D388" s="20">
        <v>-262</v>
      </c>
      <c r="F388" s="20" t="str">
        <f t="shared" si="87"/>
        <v xml:space="preserve"> bye -  bye</v>
      </c>
      <c r="H388" s="20">
        <f t="shared" si="88"/>
        <v>0</v>
      </c>
      <c r="I388" s="20">
        <v>5</v>
      </c>
    </row>
    <row r="389" spans="3:9" x14ac:dyDescent="0.25">
      <c r="C389" s="20">
        <v>8</v>
      </c>
      <c r="D389" s="20">
        <v>-259</v>
      </c>
      <c r="F389" s="20" t="str">
        <f t="shared" si="87"/>
        <v xml:space="preserve"> bye -  bye</v>
      </c>
      <c r="H389" s="20">
        <f t="shared" si="88"/>
        <v>0</v>
      </c>
      <c r="I389" s="20">
        <v>5</v>
      </c>
    </row>
    <row r="390" spans="3:9" x14ac:dyDescent="0.25">
      <c r="C390" s="20">
        <v>9</v>
      </c>
      <c r="D390" s="20">
        <v>-252</v>
      </c>
      <c r="F390" s="20" t="str">
        <f t="shared" si="87"/>
        <v xml:space="preserve"> bye -  bye</v>
      </c>
      <c r="H390" s="20">
        <f t="shared" si="88"/>
        <v>0</v>
      </c>
      <c r="I390" s="20">
        <v>9</v>
      </c>
    </row>
    <row r="391" spans="3:9" x14ac:dyDescent="0.25">
      <c r="C391" s="20">
        <v>10</v>
      </c>
      <c r="D391" s="20">
        <v>-257</v>
      </c>
      <c r="F391" s="20" t="str">
        <f t="shared" si="87"/>
        <v xml:space="preserve"> bye -  bye</v>
      </c>
      <c r="H391" s="20">
        <f t="shared" si="88"/>
        <v>0</v>
      </c>
      <c r="I391" s="20">
        <v>9</v>
      </c>
    </row>
    <row r="392" spans="3:9" x14ac:dyDescent="0.25">
      <c r="C392" s="20">
        <v>11</v>
      </c>
      <c r="D392" s="20">
        <v>-256</v>
      </c>
      <c r="F392" s="20" t="str">
        <f t="shared" si="87"/>
        <v xml:space="preserve"> bye -  bye</v>
      </c>
      <c r="H392" s="20">
        <f t="shared" si="88"/>
        <v>0</v>
      </c>
      <c r="I392" s="20">
        <v>9</v>
      </c>
    </row>
    <row r="393" spans="3:9" x14ac:dyDescent="0.25">
      <c r="C393" s="20">
        <v>12</v>
      </c>
      <c r="D393" s="20">
        <v>-253</v>
      </c>
      <c r="F393" s="20" t="str">
        <f t="shared" si="87"/>
        <v xml:space="preserve"> bye -  bye</v>
      </c>
      <c r="H393" s="20">
        <f t="shared" si="88"/>
        <v>0</v>
      </c>
      <c r="I393" s="20">
        <v>9</v>
      </c>
    </row>
    <row r="394" spans="3:9" x14ac:dyDescent="0.25">
      <c r="C394" s="20">
        <v>13</v>
      </c>
      <c r="D394" s="20">
        <v>-254</v>
      </c>
      <c r="F394" s="20" t="str">
        <f t="shared" si="87"/>
        <v xml:space="preserve"> bye -  bye</v>
      </c>
      <c r="H394" s="20">
        <f t="shared" si="88"/>
        <v>0</v>
      </c>
      <c r="I394" s="20">
        <v>9</v>
      </c>
    </row>
    <row r="395" spans="3:9" x14ac:dyDescent="0.25">
      <c r="C395" s="20">
        <v>14</v>
      </c>
      <c r="D395" s="20">
        <v>-255</v>
      </c>
      <c r="F395" s="20" t="str">
        <f t="shared" si="87"/>
        <v xml:space="preserve"> bye -  bye</v>
      </c>
      <c r="H395" s="20">
        <f t="shared" si="88"/>
        <v>0</v>
      </c>
      <c r="I395" s="20">
        <v>9</v>
      </c>
    </row>
    <row r="396" spans="3:9" x14ac:dyDescent="0.25">
      <c r="C396" s="20">
        <v>15</v>
      </c>
      <c r="D396" s="20">
        <v>-258</v>
      </c>
      <c r="F396" s="20" t="str">
        <f t="shared" si="87"/>
        <v xml:space="preserve"> bye -  bye</v>
      </c>
      <c r="H396" s="20">
        <f t="shared" si="88"/>
        <v>0</v>
      </c>
      <c r="I396" s="20">
        <v>9</v>
      </c>
    </row>
    <row r="397" spans="3:9" x14ac:dyDescent="0.25">
      <c r="C397" s="20">
        <v>16</v>
      </c>
      <c r="D397" s="20">
        <v>-251</v>
      </c>
      <c r="F397" s="20" t="str">
        <f t="shared" si="87"/>
        <v xml:space="preserve"> bye -  bye</v>
      </c>
      <c r="H397" s="20">
        <f t="shared" si="88"/>
        <v>0</v>
      </c>
      <c r="I397" s="20">
        <v>9</v>
      </c>
    </row>
    <row r="399" spans="3:9" x14ac:dyDescent="0.25">
      <c r="C399" s="137" t="s">
        <v>53</v>
      </c>
      <c r="D399" s="137"/>
      <c r="E399" s="137"/>
      <c r="F399" s="137"/>
      <c r="G399" s="137"/>
      <c r="H399" s="137"/>
      <c r="I399" s="137"/>
    </row>
    <row r="400" spans="3:9" x14ac:dyDescent="0.25">
      <c r="C400" s="2" t="s">
        <v>10</v>
      </c>
      <c r="D400" s="20" t="s">
        <v>47</v>
      </c>
      <c r="F400" s="2" t="s">
        <v>48</v>
      </c>
      <c r="H400" s="20" t="s">
        <v>13</v>
      </c>
      <c r="I400" s="2" t="s">
        <v>49</v>
      </c>
    </row>
    <row r="401" spans="3:9" x14ac:dyDescent="0.25">
      <c r="C401" s="20">
        <v>1</v>
      </c>
      <c r="D401" s="20">
        <v>294</v>
      </c>
      <c r="F401" s="20" t="str">
        <f t="shared" ref="F401:F424" si="89">VLOOKUP(ABS(D401),MangNMV08paar,IF(D401&gt;0,9,10))</f>
        <v xml:space="preserve">  -  </v>
      </c>
      <c r="H401" s="20">
        <f t="shared" ref="H401:H424" si="90">VLOOKUP(ABS(D401),MangNMV08paar,IF(D401&gt;0,11,12))</f>
        <v>0</v>
      </c>
      <c r="I401" s="20">
        <v>1</v>
      </c>
    </row>
    <row r="402" spans="3:9" x14ac:dyDescent="0.25">
      <c r="C402" s="20">
        <v>2</v>
      </c>
      <c r="D402" s="20">
        <v>-294</v>
      </c>
      <c r="F402" s="20" t="str">
        <f t="shared" si="89"/>
        <v xml:space="preserve">  -  </v>
      </c>
      <c r="H402" s="20">
        <f t="shared" si="90"/>
        <v>0</v>
      </c>
      <c r="I402" s="20">
        <v>2</v>
      </c>
    </row>
    <row r="403" spans="3:9" x14ac:dyDescent="0.25">
      <c r="C403" s="20">
        <v>3</v>
      </c>
      <c r="D403" s="20">
        <v>293</v>
      </c>
      <c r="F403" s="20" t="str">
        <f t="shared" si="89"/>
        <v xml:space="preserve">  -  </v>
      </c>
      <c r="H403" s="20">
        <f t="shared" si="90"/>
        <v>0</v>
      </c>
      <c r="I403" s="20">
        <v>3</v>
      </c>
    </row>
    <row r="404" spans="3:9" x14ac:dyDescent="0.25">
      <c r="C404" s="20">
        <v>4</v>
      </c>
      <c r="D404" s="20">
        <v>-293</v>
      </c>
      <c r="F404" s="20" t="str">
        <f t="shared" si="89"/>
        <v xml:space="preserve">  -  </v>
      </c>
      <c r="H404" s="20">
        <f t="shared" si="90"/>
        <v>0</v>
      </c>
      <c r="I404" s="20">
        <v>4</v>
      </c>
    </row>
    <row r="405" spans="3:9" x14ac:dyDescent="0.25">
      <c r="C405" s="20">
        <v>5</v>
      </c>
      <c r="D405" s="20">
        <v>-288</v>
      </c>
      <c r="F405" s="20" t="str">
        <f t="shared" si="89"/>
        <v xml:space="preserve">  -  </v>
      </c>
      <c r="H405" s="20">
        <f t="shared" si="90"/>
        <v>0</v>
      </c>
      <c r="I405" s="20">
        <v>5</v>
      </c>
    </row>
    <row r="406" spans="3:9" x14ac:dyDescent="0.25">
      <c r="C406" s="20">
        <v>6</v>
      </c>
      <c r="D406" s="20">
        <v>-289</v>
      </c>
      <c r="F406" s="20" t="str">
        <f t="shared" si="89"/>
        <v xml:space="preserve">  -  </v>
      </c>
      <c r="H406" s="20">
        <f t="shared" si="90"/>
        <v>0</v>
      </c>
      <c r="I406" s="20">
        <v>5</v>
      </c>
    </row>
    <row r="407" spans="3:9" x14ac:dyDescent="0.25">
      <c r="C407" s="20">
        <v>7</v>
      </c>
      <c r="D407" s="20">
        <v>-290</v>
      </c>
      <c r="F407" s="20" t="str">
        <f t="shared" si="89"/>
        <v xml:space="preserve">  -  </v>
      </c>
      <c r="H407" s="20">
        <f t="shared" si="90"/>
        <v>0</v>
      </c>
      <c r="I407" s="20">
        <v>5</v>
      </c>
    </row>
    <row r="408" spans="3:9" x14ac:dyDescent="0.25">
      <c r="C408" s="20">
        <v>8</v>
      </c>
      <c r="D408" s="20">
        <v>-287</v>
      </c>
      <c r="F408" s="20" t="str">
        <f t="shared" si="89"/>
        <v xml:space="preserve">  -  </v>
      </c>
      <c r="H408" s="20">
        <f t="shared" si="90"/>
        <v>0</v>
      </c>
      <c r="I408" s="20">
        <v>5</v>
      </c>
    </row>
    <row r="409" spans="3:9" x14ac:dyDescent="0.25">
      <c r="C409" s="20">
        <v>9</v>
      </c>
      <c r="D409" s="20">
        <v>-280</v>
      </c>
      <c r="F409" s="20" t="str">
        <f t="shared" si="89"/>
        <v xml:space="preserve">  -  </v>
      </c>
      <c r="H409" s="20">
        <f t="shared" si="90"/>
        <v>0</v>
      </c>
      <c r="I409" s="20">
        <v>9</v>
      </c>
    </row>
    <row r="410" spans="3:9" x14ac:dyDescent="0.25">
      <c r="C410" s="20">
        <v>10</v>
      </c>
      <c r="D410" s="20">
        <v>-285</v>
      </c>
      <c r="F410" s="20" t="str">
        <f t="shared" si="89"/>
        <v xml:space="preserve">  -  </v>
      </c>
      <c r="H410" s="20">
        <f t="shared" si="90"/>
        <v>0</v>
      </c>
      <c r="I410" s="20">
        <v>9</v>
      </c>
    </row>
    <row r="411" spans="3:9" x14ac:dyDescent="0.25">
      <c r="C411" s="20">
        <v>11</v>
      </c>
      <c r="D411" s="20">
        <v>-284</v>
      </c>
      <c r="F411" s="20" t="str">
        <f t="shared" si="89"/>
        <v xml:space="preserve">  -  </v>
      </c>
      <c r="H411" s="20">
        <f t="shared" si="90"/>
        <v>0</v>
      </c>
      <c r="I411" s="20">
        <v>9</v>
      </c>
    </row>
    <row r="412" spans="3:9" x14ac:dyDescent="0.25">
      <c r="C412" s="20">
        <v>12</v>
      </c>
      <c r="D412" s="20">
        <v>-281</v>
      </c>
      <c r="F412" s="20" t="str">
        <f t="shared" si="89"/>
        <v xml:space="preserve">  -  </v>
      </c>
      <c r="H412" s="20">
        <f t="shared" si="90"/>
        <v>0</v>
      </c>
      <c r="I412" s="20">
        <v>9</v>
      </c>
    </row>
    <row r="413" spans="3:9" x14ac:dyDescent="0.25">
      <c r="C413" s="20">
        <v>13</v>
      </c>
      <c r="D413" s="20">
        <v>-282</v>
      </c>
      <c r="F413" s="20" t="str">
        <f t="shared" si="89"/>
        <v xml:space="preserve">  -  </v>
      </c>
      <c r="H413" s="20">
        <f t="shared" si="90"/>
        <v>0</v>
      </c>
      <c r="I413" s="20">
        <v>9</v>
      </c>
    </row>
    <row r="414" spans="3:9" x14ac:dyDescent="0.25">
      <c r="C414" s="20">
        <v>14</v>
      </c>
      <c r="D414" s="20">
        <v>-283</v>
      </c>
      <c r="F414" s="20" t="str">
        <f t="shared" si="89"/>
        <v xml:space="preserve">  -  </v>
      </c>
      <c r="H414" s="20">
        <f t="shared" si="90"/>
        <v>0</v>
      </c>
      <c r="I414" s="20">
        <v>9</v>
      </c>
    </row>
    <row r="415" spans="3:9" x14ac:dyDescent="0.25">
      <c r="C415" s="20">
        <v>15</v>
      </c>
      <c r="D415" s="20">
        <v>-286</v>
      </c>
      <c r="F415" s="20" t="str">
        <f t="shared" si="89"/>
        <v xml:space="preserve">  -  </v>
      </c>
      <c r="H415" s="20">
        <f t="shared" si="90"/>
        <v>0</v>
      </c>
      <c r="I415" s="20">
        <v>9</v>
      </c>
    </row>
    <row r="416" spans="3:9" x14ac:dyDescent="0.25">
      <c r="C416" s="20">
        <v>16</v>
      </c>
      <c r="D416" s="20">
        <v>-279</v>
      </c>
      <c r="F416" s="20" t="str">
        <f t="shared" si="89"/>
        <v xml:space="preserve">  -  </v>
      </c>
      <c r="H416" s="20">
        <f t="shared" si="90"/>
        <v>0</v>
      </c>
      <c r="I416" s="20">
        <v>9</v>
      </c>
    </row>
    <row r="417" spans="3:9" x14ac:dyDescent="0.25">
      <c r="C417" s="20">
        <v>17</v>
      </c>
      <c r="D417" s="20">
        <v>-271</v>
      </c>
      <c r="F417" s="20" t="str">
        <f t="shared" si="89"/>
        <v xml:space="preserve">  -  </v>
      </c>
      <c r="H417" s="20">
        <f t="shared" si="90"/>
        <v>0</v>
      </c>
      <c r="I417" s="20">
        <v>17</v>
      </c>
    </row>
    <row r="418" spans="3:9" x14ac:dyDescent="0.25">
      <c r="C418" s="20">
        <v>18</v>
      </c>
      <c r="D418" s="20">
        <v>-278</v>
      </c>
      <c r="F418" s="20" t="str">
        <f t="shared" si="89"/>
        <v xml:space="preserve">  -  </v>
      </c>
      <c r="H418" s="20">
        <f t="shared" si="90"/>
        <v>0</v>
      </c>
      <c r="I418" s="20">
        <v>17</v>
      </c>
    </row>
    <row r="419" spans="3:9" x14ac:dyDescent="0.25">
      <c r="C419" s="20">
        <v>19</v>
      </c>
      <c r="D419" s="20">
        <v>-275</v>
      </c>
      <c r="F419" s="20" t="str">
        <f t="shared" si="89"/>
        <v xml:space="preserve">  -  </v>
      </c>
      <c r="H419" s="20">
        <f t="shared" si="90"/>
        <v>0</v>
      </c>
      <c r="I419" s="20">
        <v>17</v>
      </c>
    </row>
    <row r="420" spans="3:9" x14ac:dyDescent="0.25">
      <c r="C420" s="20">
        <v>20</v>
      </c>
      <c r="D420" s="20">
        <v>-274</v>
      </c>
      <c r="F420" s="20" t="str">
        <f t="shared" si="89"/>
        <v xml:space="preserve">  -  </v>
      </c>
      <c r="H420" s="20">
        <f t="shared" si="90"/>
        <v>0</v>
      </c>
      <c r="I420" s="20">
        <v>17</v>
      </c>
    </row>
    <row r="421" spans="3:9" x14ac:dyDescent="0.25">
      <c r="C421" s="20">
        <v>21</v>
      </c>
      <c r="D421" s="20">
        <v>-273</v>
      </c>
      <c r="F421" s="20" t="str">
        <f t="shared" si="89"/>
        <v xml:space="preserve">  -  </v>
      </c>
      <c r="H421" s="20">
        <f t="shared" si="90"/>
        <v>0</v>
      </c>
      <c r="I421" s="20">
        <v>17</v>
      </c>
    </row>
    <row r="422" spans="3:9" x14ac:dyDescent="0.25">
      <c r="C422" s="20">
        <v>22</v>
      </c>
      <c r="D422" s="20">
        <v>-276</v>
      </c>
      <c r="F422" s="20" t="str">
        <f t="shared" si="89"/>
        <v xml:space="preserve">  -  </v>
      </c>
      <c r="H422" s="20">
        <f t="shared" si="90"/>
        <v>0</v>
      </c>
      <c r="I422" s="20">
        <v>17</v>
      </c>
    </row>
    <row r="423" spans="3:9" x14ac:dyDescent="0.25">
      <c r="C423" s="20">
        <v>23</v>
      </c>
      <c r="D423" s="20">
        <v>-277</v>
      </c>
      <c r="F423" s="20" t="str">
        <f t="shared" si="89"/>
        <v xml:space="preserve">  -  </v>
      </c>
      <c r="H423" s="20">
        <f t="shared" si="90"/>
        <v>0</v>
      </c>
      <c r="I423" s="20">
        <v>17</v>
      </c>
    </row>
    <row r="424" spans="3:9" x14ac:dyDescent="0.25">
      <c r="C424" s="20">
        <v>24</v>
      </c>
      <c r="D424" s="20">
        <v>-272</v>
      </c>
      <c r="F424" s="20" t="str">
        <f t="shared" si="89"/>
        <v xml:space="preserve">  -  </v>
      </c>
      <c r="H424" s="20">
        <f t="shared" si="90"/>
        <v>0</v>
      </c>
      <c r="I424" s="20">
        <v>17</v>
      </c>
    </row>
    <row r="426" spans="3:9" x14ac:dyDescent="0.25">
      <c r="C426" s="137" t="s">
        <v>54</v>
      </c>
      <c r="D426" s="137"/>
      <c r="E426" s="137"/>
      <c r="F426" s="137"/>
      <c r="G426" s="137"/>
      <c r="H426" s="137"/>
      <c r="I426" s="137"/>
    </row>
    <row r="427" spans="3:9" x14ac:dyDescent="0.25">
      <c r="C427" s="2" t="s">
        <v>10</v>
      </c>
      <c r="D427" s="20" t="s">
        <v>47</v>
      </c>
      <c r="F427" s="2" t="s">
        <v>48</v>
      </c>
      <c r="H427" s="20" t="s">
        <v>13</v>
      </c>
      <c r="I427" s="2" t="s">
        <v>49</v>
      </c>
    </row>
    <row r="428" spans="3:9" x14ac:dyDescent="0.25">
      <c r="C428" s="20">
        <v>1</v>
      </c>
      <c r="D428" s="20">
        <v>316</v>
      </c>
      <c r="F428" s="20" t="str">
        <f t="shared" ref="F428:F443" si="91">VLOOKUP(ABS(D428),MangNMV08paar,IF(D428&gt;0,9,10))</f>
        <v xml:space="preserve">  -  </v>
      </c>
      <c r="H428" s="20">
        <f t="shared" ref="H428:H443" si="92">VLOOKUP(ABS(D428),MangNMV08paar,IF(D428&gt;0,11,12))</f>
        <v>0</v>
      </c>
      <c r="I428" s="20">
        <v>1</v>
      </c>
    </row>
    <row r="429" spans="3:9" x14ac:dyDescent="0.25">
      <c r="C429" s="20">
        <v>2</v>
      </c>
      <c r="D429" s="20">
        <v>-316</v>
      </c>
      <c r="F429" s="20" t="str">
        <f t="shared" si="91"/>
        <v xml:space="preserve">  -  </v>
      </c>
      <c r="H429" s="20">
        <f t="shared" si="92"/>
        <v>0</v>
      </c>
      <c r="I429" s="20">
        <v>2</v>
      </c>
    </row>
    <row r="430" spans="3:9" x14ac:dyDescent="0.25">
      <c r="C430" s="20">
        <v>3</v>
      </c>
      <c r="D430" s="20">
        <v>315</v>
      </c>
      <c r="F430" s="20" t="str">
        <f t="shared" si="91"/>
        <v xml:space="preserve">  -  </v>
      </c>
      <c r="H430" s="20">
        <f t="shared" si="92"/>
        <v>0</v>
      </c>
      <c r="I430" s="20">
        <v>3</v>
      </c>
    </row>
    <row r="431" spans="3:9" x14ac:dyDescent="0.25">
      <c r="C431" s="20">
        <v>4</v>
      </c>
      <c r="D431" s="20">
        <v>-315</v>
      </c>
      <c r="F431" s="20" t="str">
        <f t="shared" si="91"/>
        <v xml:space="preserve">  -  </v>
      </c>
      <c r="H431" s="20">
        <f t="shared" si="92"/>
        <v>0</v>
      </c>
      <c r="I431" s="20">
        <v>4</v>
      </c>
    </row>
    <row r="432" spans="3:9" x14ac:dyDescent="0.25">
      <c r="C432" s="20">
        <v>5</v>
      </c>
      <c r="D432" s="20">
        <v>-310</v>
      </c>
      <c r="F432" s="20" t="str">
        <f t="shared" si="91"/>
        <v xml:space="preserve">  -  </v>
      </c>
      <c r="H432" s="20">
        <f t="shared" si="92"/>
        <v>0</v>
      </c>
      <c r="I432" s="20">
        <v>5</v>
      </c>
    </row>
    <row r="433" spans="3:9" x14ac:dyDescent="0.25">
      <c r="C433" s="20">
        <v>6</v>
      </c>
      <c r="D433" s="20">
        <v>-311</v>
      </c>
      <c r="F433" s="20" t="str">
        <f t="shared" si="91"/>
        <v xml:space="preserve">  -  </v>
      </c>
      <c r="H433" s="20">
        <f t="shared" si="92"/>
        <v>0</v>
      </c>
      <c r="I433" s="20">
        <v>5</v>
      </c>
    </row>
    <row r="434" spans="3:9" x14ac:dyDescent="0.25">
      <c r="C434" s="20">
        <v>7</v>
      </c>
      <c r="D434" s="20">
        <v>-312</v>
      </c>
      <c r="F434" s="20" t="str">
        <f t="shared" si="91"/>
        <v xml:space="preserve">  -  </v>
      </c>
      <c r="H434" s="20">
        <f t="shared" si="92"/>
        <v>0</v>
      </c>
      <c r="I434" s="20">
        <v>5</v>
      </c>
    </row>
    <row r="435" spans="3:9" x14ac:dyDescent="0.25">
      <c r="C435" s="20">
        <v>8</v>
      </c>
      <c r="D435" s="20">
        <v>-309</v>
      </c>
      <c r="F435" s="20" t="str">
        <f t="shared" si="91"/>
        <v xml:space="preserve">  -  </v>
      </c>
      <c r="H435" s="20">
        <f t="shared" si="92"/>
        <v>0</v>
      </c>
      <c r="I435" s="20">
        <v>5</v>
      </c>
    </row>
    <row r="436" spans="3:9" x14ac:dyDescent="0.25">
      <c r="C436" s="20">
        <v>9</v>
      </c>
      <c r="D436" s="20">
        <v>-302</v>
      </c>
      <c r="F436" s="20" t="str">
        <f t="shared" si="91"/>
        <v xml:space="preserve">  -  </v>
      </c>
      <c r="H436" s="20">
        <f t="shared" si="92"/>
        <v>0</v>
      </c>
      <c r="I436" s="20">
        <v>9</v>
      </c>
    </row>
    <row r="437" spans="3:9" x14ac:dyDescent="0.25">
      <c r="C437" s="20">
        <v>10</v>
      </c>
      <c r="D437" s="20">
        <v>-307</v>
      </c>
      <c r="F437" s="20" t="str">
        <f t="shared" si="91"/>
        <v xml:space="preserve">  -  </v>
      </c>
      <c r="H437" s="20">
        <f t="shared" si="92"/>
        <v>0</v>
      </c>
      <c r="I437" s="20">
        <v>9</v>
      </c>
    </row>
    <row r="438" spans="3:9" x14ac:dyDescent="0.25">
      <c r="C438" s="20">
        <v>11</v>
      </c>
      <c r="D438" s="20">
        <v>-306</v>
      </c>
      <c r="F438" s="20" t="str">
        <f t="shared" si="91"/>
        <v xml:space="preserve">  -  </v>
      </c>
      <c r="H438" s="20">
        <f t="shared" si="92"/>
        <v>0</v>
      </c>
      <c r="I438" s="20">
        <v>9</v>
      </c>
    </row>
    <row r="439" spans="3:9" x14ac:dyDescent="0.25">
      <c r="C439" s="20">
        <v>12</v>
      </c>
      <c r="D439" s="20">
        <v>-303</v>
      </c>
      <c r="F439" s="20" t="str">
        <f t="shared" si="91"/>
        <v xml:space="preserve">  -  </v>
      </c>
      <c r="H439" s="20">
        <f t="shared" si="92"/>
        <v>0</v>
      </c>
      <c r="I439" s="20">
        <v>9</v>
      </c>
    </row>
    <row r="440" spans="3:9" x14ac:dyDescent="0.25">
      <c r="C440" s="20">
        <v>13</v>
      </c>
      <c r="D440" s="20">
        <v>-304</v>
      </c>
      <c r="F440" s="20" t="str">
        <f t="shared" si="91"/>
        <v xml:space="preserve">  -  </v>
      </c>
      <c r="H440" s="20">
        <f t="shared" si="92"/>
        <v>0</v>
      </c>
      <c r="I440" s="20">
        <v>9</v>
      </c>
    </row>
    <row r="441" spans="3:9" x14ac:dyDescent="0.25">
      <c r="C441" s="20">
        <v>14</v>
      </c>
      <c r="D441" s="20">
        <v>-305</v>
      </c>
      <c r="F441" s="20" t="str">
        <f t="shared" si="91"/>
        <v xml:space="preserve">  -  </v>
      </c>
      <c r="H441" s="20">
        <f t="shared" si="92"/>
        <v>0</v>
      </c>
      <c r="I441" s="20">
        <v>9</v>
      </c>
    </row>
    <row r="442" spans="3:9" x14ac:dyDescent="0.25">
      <c r="C442" s="20">
        <v>15</v>
      </c>
      <c r="D442" s="20">
        <v>-308</v>
      </c>
      <c r="F442" s="20" t="str">
        <f t="shared" si="91"/>
        <v xml:space="preserve">  -  </v>
      </c>
      <c r="H442" s="20">
        <f t="shared" si="92"/>
        <v>0</v>
      </c>
      <c r="I442" s="20">
        <v>9</v>
      </c>
    </row>
    <row r="443" spans="3:9" x14ac:dyDescent="0.25">
      <c r="C443" s="20">
        <v>16</v>
      </c>
      <c r="D443" s="20">
        <v>-301</v>
      </c>
      <c r="F443" s="20" t="str">
        <f t="shared" si="91"/>
        <v xml:space="preserve">  -  </v>
      </c>
      <c r="H443" s="20">
        <f t="shared" si="92"/>
        <v>0</v>
      </c>
      <c r="I443" s="20">
        <v>9</v>
      </c>
    </row>
    <row r="445" spans="3:9" x14ac:dyDescent="0.25">
      <c r="C445" s="137" t="s">
        <v>55</v>
      </c>
      <c r="D445" s="137"/>
      <c r="E445" s="137"/>
      <c r="F445" s="137"/>
      <c r="G445" s="137"/>
      <c r="H445" s="137"/>
      <c r="I445" s="137"/>
    </row>
    <row r="446" spans="3:9" x14ac:dyDescent="0.25">
      <c r="C446" s="2" t="s">
        <v>10</v>
      </c>
      <c r="D446" s="20" t="s">
        <v>47</v>
      </c>
      <c r="F446" s="2" t="s">
        <v>48</v>
      </c>
      <c r="H446" s="20" t="s">
        <v>13</v>
      </c>
      <c r="I446" s="2" t="s">
        <v>49</v>
      </c>
    </row>
    <row r="447" spans="3:9" x14ac:dyDescent="0.25">
      <c r="C447" s="20">
        <v>1</v>
      </c>
      <c r="D447" s="20">
        <v>352</v>
      </c>
      <c r="F447" s="20" t="str">
        <f t="shared" ref="F447:F478" si="93">VLOOKUP(ABS(D447),MangNMV08paar,IF(D447&gt;0,9,10))</f>
        <v/>
      </c>
      <c r="H447" s="20" t="str">
        <f t="shared" ref="H447:H478" si="94">VLOOKUP(ABS(D447),MangNMV08paar,IF(D447&gt;0,11,12))</f>
        <v/>
      </c>
      <c r="I447" s="20">
        <v>1</v>
      </c>
    </row>
    <row r="448" spans="3:9" x14ac:dyDescent="0.25">
      <c r="C448" s="20">
        <v>2</v>
      </c>
      <c r="D448" s="20">
        <v>-352</v>
      </c>
      <c r="F448" s="20" t="str">
        <f t="shared" si="93"/>
        <v/>
      </c>
      <c r="H448" s="20" t="str">
        <f t="shared" si="94"/>
        <v/>
      </c>
      <c r="I448" s="20">
        <v>2</v>
      </c>
    </row>
    <row r="449" spans="3:9" x14ac:dyDescent="0.25">
      <c r="C449" s="20">
        <v>3</v>
      </c>
      <c r="D449" s="20">
        <v>351</v>
      </c>
      <c r="F449" s="20" t="str">
        <f t="shared" si="93"/>
        <v/>
      </c>
      <c r="H449" s="20" t="str">
        <f t="shared" si="94"/>
        <v/>
      </c>
      <c r="I449" s="20">
        <v>3</v>
      </c>
    </row>
    <row r="450" spans="3:9" x14ac:dyDescent="0.25">
      <c r="C450" s="20">
        <v>4</v>
      </c>
      <c r="D450" s="20">
        <v>-351</v>
      </c>
      <c r="F450" s="20" t="str">
        <f t="shared" si="93"/>
        <v/>
      </c>
      <c r="H450" s="20" t="str">
        <f t="shared" si="94"/>
        <v/>
      </c>
      <c r="I450" s="20">
        <v>4</v>
      </c>
    </row>
    <row r="451" spans="3:9" x14ac:dyDescent="0.25">
      <c r="C451" s="20">
        <v>5</v>
      </c>
      <c r="D451" s="20">
        <v>-346</v>
      </c>
      <c r="F451" s="20" t="str">
        <f t="shared" si="93"/>
        <v/>
      </c>
      <c r="H451" s="20" t="str">
        <f t="shared" si="94"/>
        <v/>
      </c>
      <c r="I451" s="20">
        <v>5</v>
      </c>
    </row>
    <row r="452" spans="3:9" x14ac:dyDescent="0.25">
      <c r="C452" s="20">
        <v>6</v>
      </c>
      <c r="D452" s="20">
        <v>-347</v>
      </c>
      <c r="F452" s="20" t="str">
        <f t="shared" si="93"/>
        <v/>
      </c>
      <c r="H452" s="20" t="str">
        <f t="shared" si="94"/>
        <v/>
      </c>
      <c r="I452" s="20">
        <v>5</v>
      </c>
    </row>
    <row r="453" spans="3:9" x14ac:dyDescent="0.25">
      <c r="C453" s="20">
        <v>7</v>
      </c>
      <c r="D453" s="20">
        <v>-348</v>
      </c>
      <c r="F453" s="20" t="str">
        <f t="shared" si="93"/>
        <v/>
      </c>
      <c r="H453" s="20" t="str">
        <f t="shared" si="94"/>
        <v/>
      </c>
      <c r="I453" s="20">
        <v>5</v>
      </c>
    </row>
    <row r="454" spans="3:9" x14ac:dyDescent="0.25">
      <c r="C454" s="20">
        <v>8</v>
      </c>
      <c r="D454" s="20">
        <v>-345</v>
      </c>
      <c r="F454" s="20" t="str">
        <f t="shared" si="93"/>
        <v/>
      </c>
      <c r="H454" s="20" t="str">
        <f t="shared" si="94"/>
        <v/>
      </c>
      <c r="I454" s="20">
        <v>5</v>
      </c>
    </row>
    <row r="455" spans="3:9" x14ac:dyDescent="0.25">
      <c r="C455" s="20">
        <v>9</v>
      </c>
      <c r="D455" s="20">
        <v>-338</v>
      </c>
      <c r="F455" s="20" t="str">
        <f t="shared" si="93"/>
        <v/>
      </c>
      <c r="H455" s="20" t="str">
        <f t="shared" si="94"/>
        <v/>
      </c>
      <c r="I455" s="20">
        <v>9</v>
      </c>
    </row>
    <row r="456" spans="3:9" x14ac:dyDescent="0.25">
      <c r="C456" s="20">
        <v>10</v>
      </c>
      <c r="D456" s="20">
        <v>-343</v>
      </c>
      <c r="F456" s="20" t="str">
        <f t="shared" si="93"/>
        <v/>
      </c>
      <c r="H456" s="20" t="str">
        <f t="shared" si="94"/>
        <v/>
      </c>
      <c r="I456" s="20">
        <v>9</v>
      </c>
    </row>
    <row r="457" spans="3:9" x14ac:dyDescent="0.25">
      <c r="C457" s="20">
        <v>11</v>
      </c>
      <c r="D457" s="20">
        <v>-342</v>
      </c>
      <c r="F457" s="20" t="str">
        <f t="shared" si="93"/>
        <v/>
      </c>
      <c r="H457" s="20" t="str">
        <f t="shared" si="94"/>
        <v/>
      </c>
      <c r="I457" s="20">
        <v>9</v>
      </c>
    </row>
    <row r="458" spans="3:9" x14ac:dyDescent="0.25">
      <c r="C458" s="20">
        <v>12</v>
      </c>
      <c r="D458" s="20">
        <v>-339</v>
      </c>
      <c r="F458" s="20" t="str">
        <f t="shared" si="93"/>
        <v/>
      </c>
      <c r="H458" s="20" t="str">
        <f t="shared" si="94"/>
        <v/>
      </c>
      <c r="I458" s="20">
        <v>9</v>
      </c>
    </row>
    <row r="459" spans="3:9" x14ac:dyDescent="0.25">
      <c r="C459" s="20">
        <v>13</v>
      </c>
      <c r="D459" s="20">
        <v>-340</v>
      </c>
      <c r="F459" s="20" t="str">
        <f t="shared" si="93"/>
        <v/>
      </c>
      <c r="H459" s="20" t="str">
        <f t="shared" si="94"/>
        <v/>
      </c>
      <c r="I459" s="20">
        <v>9</v>
      </c>
    </row>
    <row r="460" spans="3:9" x14ac:dyDescent="0.25">
      <c r="C460" s="20">
        <v>14</v>
      </c>
      <c r="D460" s="20">
        <v>-341</v>
      </c>
      <c r="F460" s="20" t="str">
        <f t="shared" si="93"/>
        <v/>
      </c>
      <c r="H460" s="20" t="str">
        <f t="shared" si="94"/>
        <v/>
      </c>
      <c r="I460" s="20">
        <v>9</v>
      </c>
    </row>
    <row r="461" spans="3:9" x14ac:dyDescent="0.25">
      <c r="C461" s="20">
        <v>15</v>
      </c>
      <c r="D461" s="20">
        <v>-344</v>
      </c>
      <c r="F461" s="20" t="str">
        <f t="shared" si="93"/>
        <v/>
      </c>
      <c r="H461" s="20" t="str">
        <f t="shared" si="94"/>
        <v/>
      </c>
      <c r="I461" s="20">
        <v>9</v>
      </c>
    </row>
    <row r="462" spans="3:9" x14ac:dyDescent="0.25">
      <c r="C462" s="20">
        <v>16</v>
      </c>
      <c r="D462" s="20">
        <v>-337</v>
      </c>
      <c r="F462" s="20" t="str">
        <f t="shared" si="93"/>
        <v/>
      </c>
      <c r="H462" s="20" t="str">
        <f t="shared" si="94"/>
        <v/>
      </c>
      <c r="I462" s="20">
        <v>9</v>
      </c>
    </row>
    <row r="463" spans="3:9" x14ac:dyDescent="0.25">
      <c r="C463" s="20">
        <v>17</v>
      </c>
      <c r="D463" s="20">
        <v>-322</v>
      </c>
      <c r="F463" s="20" t="str">
        <f t="shared" si="93"/>
        <v/>
      </c>
      <c r="H463" s="20" t="str">
        <f t="shared" si="94"/>
        <v/>
      </c>
      <c r="I463" s="20">
        <v>17</v>
      </c>
    </row>
    <row r="464" spans="3:9" x14ac:dyDescent="0.25">
      <c r="C464" s="20">
        <v>18</v>
      </c>
      <c r="D464" s="20">
        <v>-335</v>
      </c>
      <c r="F464" s="20" t="str">
        <f t="shared" si="93"/>
        <v/>
      </c>
      <c r="H464" s="20" t="str">
        <f t="shared" si="94"/>
        <v/>
      </c>
      <c r="I464" s="20">
        <v>17</v>
      </c>
    </row>
    <row r="465" spans="3:9" x14ac:dyDescent="0.25">
      <c r="C465" s="20">
        <v>19</v>
      </c>
      <c r="D465" s="20">
        <v>-330</v>
      </c>
      <c r="F465" s="20" t="str">
        <f t="shared" si="93"/>
        <v/>
      </c>
      <c r="H465" s="20" t="str">
        <f t="shared" si="94"/>
        <v/>
      </c>
      <c r="I465" s="20">
        <v>17</v>
      </c>
    </row>
    <row r="466" spans="3:9" x14ac:dyDescent="0.25">
      <c r="C466" s="20">
        <v>20</v>
      </c>
      <c r="D466" s="20">
        <v>-327</v>
      </c>
      <c r="F466" s="20" t="str">
        <f t="shared" si="93"/>
        <v/>
      </c>
      <c r="H466" s="20" t="str">
        <f t="shared" si="94"/>
        <v/>
      </c>
      <c r="I466" s="20">
        <v>17</v>
      </c>
    </row>
    <row r="467" spans="3:9" x14ac:dyDescent="0.25">
      <c r="C467" s="20">
        <v>21</v>
      </c>
      <c r="D467" s="20">
        <v>-326</v>
      </c>
      <c r="F467" s="20" t="str">
        <f t="shared" si="93"/>
        <v/>
      </c>
      <c r="H467" s="20" t="str">
        <f t="shared" si="94"/>
        <v/>
      </c>
      <c r="I467" s="20">
        <v>17</v>
      </c>
    </row>
    <row r="468" spans="3:9" x14ac:dyDescent="0.25">
      <c r="C468" s="20">
        <v>22</v>
      </c>
      <c r="D468" s="20">
        <v>-331</v>
      </c>
      <c r="F468" s="20" t="str">
        <f t="shared" si="93"/>
        <v/>
      </c>
      <c r="H468" s="20" t="str">
        <f t="shared" si="94"/>
        <v/>
      </c>
      <c r="I468" s="20">
        <v>17</v>
      </c>
    </row>
    <row r="469" spans="3:9" x14ac:dyDescent="0.25">
      <c r="C469" s="20">
        <v>23</v>
      </c>
      <c r="D469" s="20">
        <v>-334</v>
      </c>
      <c r="F469" s="20" t="str">
        <f t="shared" si="93"/>
        <v/>
      </c>
      <c r="H469" s="20" t="str">
        <f t="shared" si="94"/>
        <v/>
      </c>
      <c r="I469" s="20">
        <v>17</v>
      </c>
    </row>
    <row r="470" spans="3:9" x14ac:dyDescent="0.25">
      <c r="C470" s="20">
        <v>24</v>
      </c>
      <c r="D470" s="20">
        <v>-323</v>
      </c>
      <c r="F470" s="20" t="str">
        <f t="shared" si="93"/>
        <v/>
      </c>
      <c r="H470" s="20" t="str">
        <f t="shared" si="94"/>
        <v/>
      </c>
      <c r="I470" s="20">
        <v>17</v>
      </c>
    </row>
    <row r="471" spans="3:9" x14ac:dyDescent="0.25">
      <c r="C471" s="20">
        <v>25</v>
      </c>
      <c r="D471" s="20">
        <v>-324</v>
      </c>
      <c r="F471" s="20" t="str">
        <f t="shared" si="93"/>
        <v/>
      </c>
      <c r="H471" s="20" t="str">
        <f t="shared" si="94"/>
        <v/>
      </c>
      <c r="I471" s="20">
        <v>17</v>
      </c>
    </row>
    <row r="472" spans="3:9" x14ac:dyDescent="0.25">
      <c r="C472" s="20">
        <v>26</v>
      </c>
      <c r="D472" s="20">
        <v>-333</v>
      </c>
      <c r="F472" s="20" t="str">
        <f t="shared" si="93"/>
        <v/>
      </c>
      <c r="H472" s="20" t="str">
        <f t="shared" si="94"/>
        <v/>
      </c>
      <c r="I472" s="20">
        <v>17</v>
      </c>
    </row>
    <row r="473" spans="3:9" x14ac:dyDescent="0.25">
      <c r="C473" s="20">
        <v>27</v>
      </c>
      <c r="D473" s="20">
        <v>-332</v>
      </c>
      <c r="F473" s="20" t="str">
        <f t="shared" si="93"/>
        <v/>
      </c>
      <c r="H473" s="20" t="str">
        <f t="shared" si="94"/>
        <v/>
      </c>
      <c r="I473" s="20">
        <v>17</v>
      </c>
    </row>
    <row r="474" spans="3:9" x14ac:dyDescent="0.25">
      <c r="C474" s="20">
        <v>28</v>
      </c>
      <c r="D474" s="20">
        <v>-325</v>
      </c>
      <c r="F474" s="20" t="str">
        <f t="shared" si="93"/>
        <v/>
      </c>
      <c r="H474" s="20" t="str">
        <f t="shared" si="94"/>
        <v/>
      </c>
      <c r="I474" s="20">
        <v>17</v>
      </c>
    </row>
    <row r="475" spans="3:9" x14ac:dyDescent="0.25">
      <c r="C475" s="20">
        <v>29</v>
      </c>
      <c r="D475" s="20">
        <v>-328</v>
      </c>
      <c r="F475" s="20" t="str">
        <f t="shared" si="93"/>
        <v/>
      </c>
      <c r="H475" s="20" t="str">
        <f t="shared" si="94"/>
        <v/>
      </c>
      <c r="I475" s="20">
        <v>17</v>
      </c>
    </row>
    <row r="476" spans="3:9" x14ac:dyDescent="0.25">
      <c r="C476" s="20">
        <v>30</v>
      </c>
      <c r="D476" s="20">
        <v>-329</v>
      </c>
      <c r="F476" s="20" t="str">
        <f t="shared" si="93"/>
        <v/>
      </c>
      <c r="H476" s="20" t="str">
        <f t="shared" si="94"/>
        <v/>
      </c>
      <c r="I476" s="20">
        <v>17</v>
      </c>
    </row>
    <row r="477" spans="3:9" x14ac:dyDescent="0.25">
      <c r="C477" s="20">
        <v>31</v>
      </c>
      <c r="D477" s="20">
        <v>-336</v>
      </c>
      <c r="F477" s="20" t="str">
        <f t="shared" si="93"/>
        <v/>
      </c>
      <c r="H477" s="20" t="str">
        <f t="shared" si="94"/>
        <v/>
      </c>
      <c r="I477" s="20">
        <v>17</v>
      </c>
    </row>
    <row r="478" spans="3:9" x14ac:dyDescent="0.25">
      <c r="C478" s="20">
        <v>32</v>
      </c>
      <c r="D478" s="20">
        <v>-321</v>
      </c>
      <c r="F478" s="20" t="str">
        <f t="shared" si="93"/>
        <v/>
      </c>
      <c r="H478" s="20" t="str">
        <f t="shared" si="94"/>
        <v/>
      </c>
      <c r="I478" s="20">
        <v>17</v>
      </c>
    </row>
  </sheetData>
  <autoFilter ref="A3:S331" xr:uid="{00000000-0009-0000-0000-000006000000}"/>
  <mergeCells count="6">
    <mergeCell ref="C426:I426"/>
    <mergeCell ref="C445:I445"/>
    <mergeCell ref="C334:I334"/>
    <mergeCell ref="C361:I361"/>
    <mergeCell ref="C380:I380"/>
    <mergeCell ref="C399:I399"/>
  </mergeCells>
  <phoneticPr fontId="1" type="noConversion"/>
  <conditionalFormatting sqref="F204:F331">
    <cfRule type="expression" dxfId="5" priority="2" stopIfTrue="1">
      <formula>VALUE(LEFT(J204))&gt;VALUE(RIGHT(J204))</formula>
    </cfRule>
  </conditionalFormatting>
  <conditionalFormatting sqref="I204:I331">
    <cfRule type="expression" dxfId="4" priority="3" stopIfTrue="1">
      <formula>VALUE(LEFT(J204))&lt;VALUE(RIGHT(J204))</formula>
    </cfRule>
  </conditionalFormatting>
  <conditionalFormatting sqref="T2:AE2">
    <cfRule type="cellIs" dxfId="3" priority="4" stopIfTrue="1" operator="equal">
      <formula>0</formula>
    </cfRule>
    <cfRule type="cellIs" dxfId="2" priority="5" stopIfTrue="1" operator="equal">
      <formula>1</formula>
    </cfRule>
    <cfRule type="cellIs" dxfId="1" priority="6" stopIfTrue="1" operator="greaterThan">
      <formula>1</formula>
    </cfRule>
  </conditionalFormatting>
  <conditionalFormatting sqref="AF236">
    <cfRule type="expression" dxfId="0" priority="1" stopIfTrue="1">
      <formula>VALUE(LEFT(AJ236))&gt;VALUE(RIGHT(AJ236))</formula>
    </cfRule>
  </conditionalFormatting>
  <pageMargins left="0.75" right="0.75" top="1" bottom="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S138"/>
  <sheetViews>
    <sheetView topLeftCell="A40" workbookViewId="0">
      <selection activeCell="M52" sqref="M52"/>
    </sheetView>
  </sheetViews>
  <sheetFormatPr defaultRowHeight="13.2" outlineLevelCol="1" x14ac:dyDescent="0.25"/>
  <cols>
    <col min="1" max="1" width="2.88671875" customWidth="1"/>
    <col min="2" max="2" width="6.44140625" style="20" customWidth="1"/>
    <col min="3" max="3" width="6.44140625" style="20" hidden="1" customWidth="1" outlineLevel="1"/>
    <col min="4" max="4" width="12.88671875" customWidth="1" collapsed="1"/>
    <col min="5" max="7" width="12.88671875" customWidth="1"/>
    <col min="8" max="8" width="6.44140625" style="20" customWidth="1" outlineLevel="1"/>
    <col min="9" max="10" width="6.44140625" style="20" customWidth="1"/>
    <col min="11" max="11" width="7.88671875" style="20" customWidth="1"/>
    <col min="14" max="14" width="14" customWidth="1"/>
    <col min="15" max="15" width="10.6640625" customWidth="1"/>
  </cols>
  <sheetData>
    <row r="3" spans="2:11" x14ac:dyDescent="0.25">
      <c r="D3" s="137" t="s">
        <v>8</v>
      </c>
      <c r="E3" s="137"/>
      <c r="F3" s="137" t="s">
        <v>9</v>
      </c>
      <c r="G3" s="137"/>
      <c r="H3" s="2"/>
      <c r="I3" s="2"/>
    </row>
    <row r="4" spans="2:11" x14ac:dyDescent="0.25">
      <c r="B4" s="2" t="s">
        <v>10</v>
      </c>
      <c r="C4" s="21" t="s">
        <v>11</v>
      </c>
      <c r="D4" s="137" t="s">
        <v>12</v>
      </c>
      <c r="E4" s="137"/>
      <c r="F4" s="137" t="s">
        <v>12</v>
      </c>
      <c r="G4" s="137"/>
      <c r="H4" s="21" t="s">
        <v>13</v>
      </c>
      <c r="I4" s="2" t="s">
        <v>14</v>
      </c>
      <c r="J4" s="2" t="s">
        <v>15</v>
      </c>
      <c r="K4" s="2" t="s">
        <v>16</v>
      </c>
    </row>
    <row r="5" spans="2:11" x14ac:dyDescent="0.25">
      <c r="B5" s="75"/>
      <c r="C5" s="75"/>
      <c r="D5" s="139" t="s">
        <v>6</v>
      </c>
      <c r="E5" s="139"/>
      <c r="F5" s="139"/>
      <c r="G5" s="139"/>
      <c r="H5" s="76"/>
      <c r="I5" s="76"/>
      <c r="J5" s="75"/>
      <c r="K5" s="75"/>
    </row>
    <row r="6" spans="2:11" x14ac:dyDescent="0.25">
      <c r="B6" s="75">
        <v>1</v>
      </c>
      <c r="C6" s="75">
        <v>1</v>
      </c>
      <c r="D6" s="77"/>
      <c r="E6" s="77" t="s">
        <v>68</v>
      </c>
      <c r="F6" s="77"/>
      <c r="G6" s="77"/>
      <c r="H6" s="78"/>
      <c r="I6" s="78"/>
      <c r="J6" s="78"/>
      <c r="K6" s="78"/>
    </row>
    <row r="7" spans="2:11" x14ac:dyDescent="0.25">
      <c r="B7" s="75">
        <v>2</v>
      </c>
      <c r="C7" s="75">
        <v>2</v>
      </c>
      <c r="D7" s="77"/>
      <c r="E7" s="77"/>
      <c r="F7" s="77"/>
      <c r="G7" s="77"/>
      <c r="H7" s="78"/>
      <c r="I7" s="78"/>
      <c r="J7" s="78"/>
      <c r="K7" s="78"/>
    </row>
    <row r="8" spans="2:11" x14ac:dyDescent="0.25">
      <c r="B8" s="75">
        <v>3</v>
      </c>
      <c r="C8" s="75">
        <v>3</v>
      </c>
      <c r="D8" s="77"/>
      <c r="E8" s="77"/>
      <c r="F8" s="77"/>
      <c r="G8" s="77"/>
      <c r="H8" s="78"/>
      <c r="I8" s="78"/>
      <c r="J8" s="78"/>
      <c r="K8" s="78"/>
    </row>
    <row r="9" spans="2:11" x14ac:dyDescent="0.25">
      <c r="B9" s="75">
        <v>4</v>
      </c>
      <c r="C9" s="75">
        <v>4</v>
      </c>
      <c r="D9" s="77"/>
      <c r="E9" s="77"/>
      <c r="F9" s="77"/>
      <c r="G9" s="77"/>
      <c r="H9" s="78"/>
      <c r="I9" s="78"/>
      <c r="J9" s="78"/>
      <c r="K9" s="78"/>
    </row>
    <row r="10" spans="2:11" x14ac:dyDescent="0.25">
      <c r="B10" s="75">
        <v>5</v>
      </c>
      <c r="C10" s="75">
        <v>5</v>
      </c>
      <c r="D10" s="77"/>
      <c r="E10" s="77"/>
      <c r="F10" s="77"/>
      <c r="G10" s="77"/>
      <c r="H10" s="78"/>
      <c r="I10" s="78"/>
      <c r="J10" s="78"/>
      <c r="K10" s="78"/>
    </row>
    <row r="11" spans="2:11" x14ac:dyDescent="0.25">
      <c r="B11" s="75">
        <v>6</v>
      </c>
      <c r="C11" s="75">
        <v>6</v>
      </c>
      <c r="D11" s="77"/>
      <c r="E11" s="77"/>
      <c r="F11" s="77"/>
      <c r="G11" s="77"/>
      <c r="H11" s="78"/>
      <c r="I11" s="78"/>
      <c r="J11" s="78"/>
      <c r="K11" s="78"/>
    </row>
    <row r="12" spans="2:11" x14ac:dyDescent="0.25">
      <c r="B12" s="75">
        <v>7</v>
      </c>
      <c r="C12" s="75">
        <v>7</v>
      </c>
      <c r="D12" s="77"/>
      <c r="E12" s="77"/>
      <c r="F12" s="77"/>
      <c r="G12" s="77"/>
      <c r="H12" s="78"/>
      <c r="I12" s="78"/>
      <c r="J12" s="78"/>
      <c r="K12" s="78"/>
    </row>
    <row r="13" spans="2:11" x14ac:dyDescent="0.25">
      <c r="B13" s="75">
        <v>8</v>
      </c>
      <c r="C13" s="75">
        <v>8</v>
      </c>
      <c r="D13" s="77"/>
      <c r="E13" s="77"/>
      <c r="F13" s="77"/>
      <c r="G13" s="77"/>
      <c r="H13" s="78"/>
      <c r="I13" s="78"/>
      <c r="J13" s="78"/>
      <c r="K13" s="78"/>
    </row>
    <row r="14" spans="2:11" x14ac:dyDescent="0.25">
      <c r="B14" s="75">
        <v>9</v>
      </c>
      <c r="C14" s="75">
        <v>9</v>
      </c>
      <c r="D14" s="77"/>
      <c r="E14" s="77"/>
      <c r="F14" s="77"/>
      <c r="G14" s="77"/>
      <c r="H14" s="78"/>
      <c r="I14" s="78"/>
      <c r="J14" s="78"/>
      <c r="K14" s="78"/>
    </row>
    <row r="15" spans="2:11" x14ac:dyDescent="0.25">
      <c r="B15" s="75">
        <v>10</v>
      </c>
      <c r="C15" s="75">
        <v>10</v>
      </c>
      <c r="D15" s="77"/>
      <c r="E15" s="77"/>
      <c r="F15" s="77"/>
      <c r="G15" s="77"/>
      <c r="H15" s="78"/>
      <c r="I15" s="78"/>
      <c r="J15" s="78"/>
      <c r="K15" s="78"/>
    </row>
    <row r="16" spans="2:11" x14ac:dyDescent="0.25">
      <c r="B16" s="75">
        <v>11</v>
      </c>
      <c r="C16" s="75">
        <v>11</v>
      </c>
      <c r="D16" s="77"/>
      <c r="E16" s="77"/>
      <c r="F16" s="77"/>
      <c r="G16" s="77"/>
      <c r="H16" s="78"/>
      <c r="I16" s="78"/>
      <c r="J16" s="78"/>
      <c r="K16" s="78"/>
    </row>
    <row r="17" spans="2:11" x14ac:dyDescent="0.25">
      <c r="B17" s="75">
        <v>12</v>
      </c>
      <c r="C17" s="75">
        <v>12</v>
      </c>
      <c r="D17" s="77"/>
      <c r="E17" s="77"/>
      <c r="F17" s="77"/>
      <c r="G17" s="77"/>
      <c r="H17" s="78"/>
      <c r="I17" s="78"/>
      <c r="J17" s="78"/>
      <c r="K17" s="78"/>
    </row>
    <row r="18" spans="2:11" x14ac:dyDescent="0.25">
      <c r="B18" s="75">
        <v>13</v>
      </c>
      <c r="C18" s="75">
        <v>13</v>
      </c>
      <c r="D18" s="77"/>
      <c r="E18" s="77"/>
      <c r="F18" s="77"/>
      <c r="G18" s="77"/>
      <c r="H18" s="78"/>
      <c r="I18" s="78"/>
      <c r="J18" s="78"/>
      <c r="K18" s="78"/>
    </row>
    <row r="19" spans="2:11" x14ac:dyDescent="0.25">
      <c r="B19" s="75">
        <v>14</v>
      </c>
      <c r="C19" s="75">
        <v>14</v>
      </c>
      <c r="D19" s="77"/>
      <c r="E19" s="77"/>
      <c r="F19" s="77"/>
      <c r="G19" s="77"/>
      <c r="H19" s="78"/>
      <c r="I19" s="78"/>
      <c r="J19" s="78"/>
      <c r="K19" s="78"/>
    </row>
    <row r="20" spans="2:11" x14ac:dyDescent="0.25">
      <c r="B20" s="75">
        <v>15</v>
      </c>
      <c r="C20" s="75">
        <v>15</v>
      </c>
      <c r="D20" s="77"/>
      <c r="E20" s="77"/>
      <c r="F20" s="77"/>
      <c r="G20" s="77"/>
      <c r="H20" s="78"/>
      <c r="I20" s="78"/>
      <c r="J20" s="78"/>
      <c r="K20" s="78"/>
    </row>
    <row r="21" spans="2:11" x14ac:dyDescent="0.25">
      <c r="B21" s="75">
        <v>16</v>
      </c>
      <c r="C21" s="75">
        <v>16</v>
      </c>
      <c r="D21" s="77"/>
      <c r="E21" s="77"/>
      <c r="F21" s="77"/>
      <c r="G21" s="77"/>
      <c r="H21" s="78"/>
      <c r="I21" s="78"/>
      <c r="J21" s="78"/>
      <c r="K21" s="78"/>
    </row>
    <row r="22" spans="2:11" x14ac:dyDescent="0.25">
      <c r="B22" s="75">
        <v>17</v>
      </c>
      <c r="C22" s="75">
        <v>17</v>
      </c>
      <c r="D22" s="77"/>
      <c r="E22" s="77"/>
      <c r="F22" s="77"/>
      <c r="G22" s="77"/>
      <c r="H22" s="78"/>
      <c r="I22" s="78"/>
      <c r="J22" s="78"/>
      <c r="K22" s="78"/>
    </row>
    <row r="23" spans="2:11" x14ac:dyDescent="0.25">
      <c r="B23" s="75">
        <v>18</v>
      </c>
      <c r="C23" s="75">
        <v>18</v>
      </c>
      <c r="D23" s="77"/>
      <c r="E23" s="77"/>
      <c r="F23" s="77"/>
      <c r="G23" s="77"/>
      <c r="H23" s="78"/>
      <c r="I23" s="78"/>
      <c r="J23" s="78"/>
      <c r="K23" s="78"/>
    </row>
    <row r="24" spans="2:11" x14ac:dyDescent="0.25">
      <c r="B24" s="75">
        <v>19</v>
      </c>
      <c r="C24" s="75">
        <v>19</v>
      </c>
      <c r="D24" s="77"/>
      <c r="E24" s="77"/>
      <c r="F24" s="77"/>
      <c r="G24" s="77"/>
      <c r="H24" s="78"/>
      <c r="I24" s="78"/>
      <c r="J24" s="78"/>
      <c r="K24" s="78"/>
    </row>
    <row r="25" spans="2:11" x14ac:dyDescent="0.25">
      <c r="B25" s="75">
        <v>20</v>
      </c>
      <c r="C25" s="75">
        <v>20</v>
      </c>
      <c r="D25" s="77"/>
      <c r="E25" s="77"/>
      <c r="F25" s="77"/>
      <c r="G25" s="77"/>
      <c r="H25" s="78"/>
      <c r="I25" s="78"/>
      <c r="J25" s="78"/>
      <c r="K25" s="78"/>
    </row>
    <row r="26" spans="2:11" x14ac:dyDescent="0.25">
      <c r="B26" s="75">
        <v>21</v>
      </c>
      <c r="C26" s="75">
        <v>21</v>
      </c>
      <c r="D26" s="77"/>
      <c r="E26" s="77"/>
      <c r="F26" s="77"/>
      <c r="G26" s="77"/>
      <c r="H26" s="78"/>
      <c r="I26" s="78"/>
      <c r="J26" s="78"/>
      <c r="K26" s="78"/>
    </row>
    <row r="27" spans="2:11" x14ac:dyDescent="0.25">
      <c r="B27" s="75">
        <v>22</v>
      </c>
      <c r="C27" s="75">
        <v>22</v>
      </c>
      <c r="D27" s="77"/>
      <c r="E27" s="77"/>
      <c r="F27" s="77"/>
      <c r="G27" s="77"/>
      <c r="H27" s="78"/>
      <c r="I27" s="78"/>
      <c r="J27" s="78"/>
      <c r="K27" s="78"/>
    </row>
    <row r="28" spans="2:11" x14ac:dyDescent="0.25">
      <c r="B28" s="75">
        <v>23</v>
      </c>
      <c r="C28" s="75">
        <v>23</v>
      </c>
      <c r="D28" s="77"/>
      <c r="E28" s="77"/>
      <c r="F28" s="77"/>
      <c r="G28" s="77"/>
      <c r="H28" s="78"/>
      <c r="I28" s="78"/>
      <c r="J28" s="78"/>
      <c r="K28" s="78"/>
    </row>
    <row r="29" spans="2:11" x14ac:dyDescent="0.25">
      <c r="B29" s="75">
        <v>24</v>
      </c>
      <c r="C29" s="75">
        <v>24</v>
      </c>
      <c r="D29" s="77"/>
      <c r="E29" s="77"/>
      <c r="F29" s="77"/>
      <c r="G29" s="77"/>
      <c r="H29" s="78"/>
      <c r="I29" s="78"/>
      <c r="J29" s="78"/>
      <c r="K29" s="78"/>
    </row>
    <row r="30" spans="2:11" x14ac:dyDescent="0.25">
      <c r="D30" s="138" t="s">
        <v>6</v>
      </c>
      <c r="E30" s="138"/>
      <c r="F30" s="138"/>
      <c r="G30" s="138"/>
    </row>
    <row r="31" spans="2:11" x14ac:dyDescent="0.25">
      <c r="B31" s="75">
        <v>1</v>
      </c>
      <c r="C31" s="75">
        <v>31</v>
      </c>
      <c r="D31" s="77"/>
      <c r="E31" s="79" t="s">
        <v>72</v>
      </c>
      <c r="F31" s="77"/>
      <c r="G31" s="77"/>
      <c r="H31" s="78"/>
      <c r="I31" s="78"/>
      <c r="J31" s="78"/>
      <c r="K31" s="78"/>
    </row>
    <row r="32" spans="2:11" ht="15" x14ac:dyDescent="0.25">
      <c r="B32" s="75">
        <v>2</v>
      </c>
      <c r="C32" s="75">
        <v>32</v>
      </c>
      <c r="D32" s="107" t="s">
        <v>85</v>
      </c>
      <c r="E32" s="109"/>
      <c r="F32" s="82" t="s">
        <v>86</v>
      </c>
      <c r="G32" s="47"/>
      <c r="H32" s="40"/>
      <c r="I32" s="58">
        <v>95</v>
      </c>
      <c r="J32" s="58"/>
      <c r="K32" s="78"/>
    </row>
    <row r="33" spans="2:11" ht="15" x14ac:dyDescent="0.25">
      <c r="B33" s="75">
        <v>3</v>
      </c>
      <c r="C33" s="75">
        <v>33</v>
      </c>
      <c r="D33" s="108" t="s">
        <v>87</v>
      </c>
      <c r="E33" s="109"/>
      <c r="F33" s="82" t="s">
        <v>88</v>
      </c>
      <c r="G33" s="47"/>
      <c r="H33" s="40"/>
      <c r="I33" s="58">
        <v>44</v>
      </c>
      <c r="J33" s="58"/>
      <c r="K33" s="78"/>
    </row>
    <row r="34" spans="2:11" ht="15" x14ac:dyDescent="0.25">
      <c r="B34" s="75">
        <v>4</v>
      </c>
      <c r="C34" s="75">
        <v>34</v>
      </c>
      <c r="D34" s="108" t="s">
        <v>89</v>
      </c>
      <c r="E34" s="109"/>
      <c r="F34" s="82" t="s">
        <v>90</v>
      </c>
      <c r="G34" s="47"/>
      <c r="H34" s="40"/>
      <c r="I34" s="58">
        <v>41</v>
      </c>
      <c r="J34" s="58"/>
      <c r="K34" s="78"/>
    </row>
    <row r="35" spans="2:11" ht="15" x14ac:dyDescent="0.25">
      <c r="B35" s="75">
        <v>5</v>
      </c>
      <c r="C35" s="75">
        <v>35</v>
      </c>
      <c r="D35" s="108" t="s">
        <v>91</v>
      </c>
      <c r="E35" s="109"/>
      <c r="F35" s="82" t="s">
        <v>92</v>
      </c>
      <c r="G35" s="47"/>
      <c r="H35" s="40"/>
      <c r="I35" s="58">
        <v>35</v>
      </c>
      <c r="J35" s="58"/>
      <c r="K35" s="78"/>
    </row>
    <row r="36" spans="2:11" ht="15" x14ac:dyDescent="0.25">
      <c r="B36" s="75">
        <v>6</v>
      </c>
      <c r="C36" s="75">
        <v>36</v>
      </c>
      <c r="D36" s="108" t="s">
        <v>93</v>
      </c>
      <c r="E36" s="109"/>
      <c r="F36" s="82" t="s">
        <v>94</v>
      </c>
      <c r="G36" s="47"/>
      <c r="H36" s="40"/>
      <c r="I36" s="58">
        <v>29</v>
      </c>
      <c r="J36" s="58"/>
      <c r="K36" s="78"/>
    </row>
    <row r="37" spans="2:11" ht="15" x14ac:dyDescent="0.25">
      <c r="B37" s="75">
        <v>7</v>
      </c>
      <c r="C37" s="75">
        <v>37</v>
      </c>
      <c r="D37" s="108" t="s">
        <v>95</v>
      </c>
      <c r="E37" s="109"/>
      <c r="F37" s="82" t="s">
        <v>96</v>
      </c>
      <c r="G37" s="47"/>
      <c r="H37" s="40"/>
      <c r="I37" s="58">
        <v>24</v>
      </c>
      <c r="J37" s="58"/>
      <c r="K37" s="78"/>
    </row>
    <row r="38" spans="2:11" ht="15" x14ac:dyDescent="0.25">
      <c r="B38" s="75">
        <v>8</v>
      </c>
      <c r="C38" s="75">
        <v>38</v>
      </c>
      <c r="D38" s="108" t="s">
        <v>97</v>
      </c>
      <c r="E38" s="109"/>
      <c r="F38" s="82" t="s">
        <v>98</v>
      </c>
      <c r="G38" s="47"/>
      <c r="H38" s="40"/>
      <c r="I38" s="58">
        <v>23</v>
      </c>
      <c r="J38" s="58"/>
      <c r="K38" s="78"/>
    </row>
    <row r="39" spans="2:11" ht="15" x14ac:dyDescent="0.25">
      <c r="B39" s="75">
        <v>9</v>
      </c>
      <c r="C39" s="75">
        <v>39</v>
      </c>
      <c r="D39" s="108" t="s">
        <v>99</v>
      </c>
      <c r="E39" s="109"/>
      <c r="F39" s="82" t="s">
        <v>100</v>
      </c>
      <c r="G39" s="47"/>
      <c r="H39" s="40"/>
      <c r="I39" s="58">
        <v>0</v>
      </c>
      <c r="J39" s="78"/>
      <c r="K39" s="78"/>
    </row>
    <row r="40" spans="2:11" ht="15" x14ac:dyDescent="0.25">
      <c r="B40" s="75">
        <v>10</v>
      </c>
      <c r="C40" s="75">
        <v>40</v>
      </c>
      <c r="D40" s="108" t="s">
        <v>101</v>
      </c>
      <c r="E40" s="109"/>
      <c r="F40" s="82" t="s">
        <v>102</v>
      </c>
      <c r="G40" s="47"/>
      <c r="H40" s="40"/>
      <c r="I40" s="58">
        <f>G40+H40</f>
        <v>0</v>
      </c>
      <c r="J40" s="78"/>
      <c r="K40" s="78"/>
    </row>
    <row r="41" spans="2:11" x14ac:dyDescent="0.25">
      <c r="B41" s="75">
        <v>11</v>
      </c>
      <c r="C41" s="75">
        <v>41</v>
      </c>
      <c r="D41" s="77"/>
      <c r="E41" s="79" t="s">
        <v>66</v>
      </c>
      <c r="F41" s="77"/>
      <c r="G41" s="79" t="s">
        <v>66</v>
      </c>
      <c r="H41" s="78"/>
      <c r="I41" s="78"/>
      <c r="J41" s="78"/>
      <c r="K41" s="78"/>
    </row>
    <row r="42" spans="2:11" x14ac:dyDescent="0.25">
      <c r="B42" s="75">
        <v>12</v>
      </c>
      <c r="C42" s="75">
        <v>42</v>
      </c>
      <c r="D42" s="77"/>
      <c r="E42" s="79" t="s">
        <v>66</v>
      </c>
      <c r="F42" s="77"/>
      <c r="G42" s="79" t="s">
        <v>66</v>
      </c>
      <c r="H42" s="78"/>
      <c r="I42" s="78"/>
      <c r="J42" s="78"/>
      <c r="K42" s="78"/>
    </row>
    <row r="43" spans="2:11" x14ac:dyDescent="0.25">
      <c r="B43" s="75">
        <v>13</v>
      </c>
      <c r="C43" s="75">
        <v>43</v>
      </c>
      <c r="D43" s="77"/>
      <c r="E43" s="79" t="s">
        <v>66</v>
      </c>
      <c r="F43" s="77"/>
      <c r="G43" s="79" t="s">
        <v>66</v>
      </c>
      <c r="H43" s="78"/>
      <c r="I43" s="78"/>
      <c r="J43" s="78"/>
      <c r="K43" s="78"/>
    </row>
    <row r="44" spans="2:11" x14ac:dyDescent="0.25">
      <c r="B44" s="75">
        <v>14</v>
      </c>
      <c r="C44" s="75">
        <v>44</v>
      </c>
      <c r="D44" s="77"/>
      <c r="E44" s="79" t="s">
        <v>66</v>
      </c>
      <c r="F44" s="77"/>
      <c r="G44" s="79" t="s">
        <v>66</v>
      </c>
      <c r="H44" s="78"/>
      <c r="I44" s="78"/>
      <c r="J44" s="78"/>
      <c r="K44" s="78"/>
    </row>
    <row r="45" spans="2:11" x14ac:dyDescent="0.25">
      <c r="B45" s="75">
        <v>15</v>
      </c>
      <c r="C45" s="75">
        <v>45</v>
      </c>
      <c r="D45" s="77"/>
      <c r="E45" s="79" t="s">
        <v>66</v>
      </c>
      <c r="F45" s="77"/>
      <c r="G45" s="79" t="s">
        <v>66</v>
      </c>
      <c r="H45" s="78"/>
      <c r="I45" s="78"/>
      <c r="J45" s="78"/>
      <c r="K45" s="78"/>
    </row>
    <row r="46" spans="2:11" x14ac:dyDescent="0.25">
      <c r="B46" s="75">
        <v>16</v>
      </c>
      <c r="C46" s="75">
        <v>46</v>
      </c>
      <c r="D46" s="77"/>
      <c r="E46" s="79" t="s">
        <v>66</v>
      </c>
      <c r="F46" s="77"/>
      <c r="G46" s="79" t="s">
        <v>66</v>
      </c>
      <c r="H46" s="78"/>
      <c r="I46" s="78"/>
      <c r="J46" s="78"/>
      <c r="K46" s="78"/>
    </row>
    <row r="47" spans="2:11" x14ac:dyDescent="0.25">
      <c r="D47" s="138" t="s">
        <v>7</v>
      </c>
      <c r="E47" s="138"/>
      <c r="F47" s="138"/>
      <c r="G47" s="138"/>
    </row>
    <row r="48" spans="2:11" x14ac:dyDescent="0.25">
      <c r="B48" s="75">
        <v>1</v>
      </c>
      <c r="C48" s="75">
        <v>51</v>
      </c>
      <c r="D48" s="77"/>
      <c r="E48" s="79" t="s">
        <v>69</v>
      </c>
      <c r="F48" s="77"/>
      <c r="G48" s="77"/>
      <c r="H48" s="78"/>
      <c r="I48" s="78"/>
      <c r="J48" s="78"/>
      <c r="K48" s="78"/>
    </row>
    <row r="49" spans="2:19" ht="15" x14ac:dyDescent="0.25">
      <c r="B49" s="75">
        <v>2</v>
      </c>
      <c r="C49" s="75">
        <v>52</v>
      </c>
      <c r="D49" s="43" t="s">
        <v>114</v>
      </c>
      <c r="E49" s="45" t="s">
        <v>92</v>
      </c>
      <c r="F49" s="43" t="s">
        <v>115</v>
      </c>
      <c r="G49" s="45" t="s">
        <v>116</v>
      </c>
      <c r="H49" s="47"/>
      <c r="I49" s="40"/>
      <c r="J49" s="58">
        <v>32</v>
      </c>
      <c r="K49" s="78"/>
    </row>
    <row r="50" spans="2:19" ht="15" x14ac:dyDescent="0.25">
      <c r="B50" s="75">
        <v>3</v>
      </c>
      <c r="C50" s="75">
        <v>53</v>
      </c>
      <c r="D50" s="43" t="s">
        <v>125</v>
      </c>
      <c r="E50" s="45" t="s">
        <v>126</v>
      </c>
      <c r="F50" s="43" t="s">
        <v>127</v>
      </c>
      <c r="G50" s="45" t="s">
        <v>128</v>
      </c>
      <c r="H50" s="47"/>
      <c r="I50" s="40"/>
      <c r="J50" s="58">
        <v>22</v>
      </c>
      <c r="K50" s="78"/>
    </row>
    <row r="51" spans="2:19" ht="15" x14ac:dyDescent="0.25">
      <c r="B51" s="75">
        <v>4</v>
      </c>
      <c r="C51" s="75">
        <v>54</v>
      </c>
      <c r="D51" s="43" t="s">
        <v>117</v>
      </c>
      <c r="E51" s="45" t="s">
        <v>118</v>
      </c>
      <c r="F51" s="43" t="s">
        <v>119</v>
      </c>
      <c r="G51" s="45" t="s">
        <v>120</v>
      </c>
      <c r="H51" s="47"/>
      <c r="I51" s="40"/>
      <c r="J51" s="58">
        <v>10</v>
      </c>
      <c r="K51" s="78"/>
    </row>
    <row r="52" spans="2:19" ht="15" x14ac:dyDescent="0.25">
      <c r="B52" s="75">
        <v>5</v>
      </c>
      <c r="C52" s="75">
        <v>55</v>
      </c>
      <c r="D52" s="43" t="s">
        <v>121</v>
      </c>
      <c r="E52" s="45" t="s">
        <v>122</v>
      </c>
      <c r="F52" s="43" t="s">
        <v>123</v>
      </c>
      <c r="G52" s="45" t="s">
        <v>124</v>
      </c>
      <c r="H52" s="47"/>
      <c r="I52" s="40"/>
      <c r="J52" s="58">
        <v>1</v>
      </c>
      <c r="K52" s="78"/>
    </row>
    <row r="53" spans="2:19" x14ac:dyDescent="0.25">
      <c r="B53" s="75">
        <v>6</v>
      </c>
      <c r="C53" s="75">
        <v>56</v>
      </c>
      <c r="D53" s="77"/>
      <c r="E53" s="79" t="s">
        <v>66</v>
      </c>
      <c r="F53" s="77"/>
      <c r="G53" s="79" t="s">
        <v>66</v>
      </c>
      <c r="H53" s="78"/>
      <c r="I53" s="78"/>
      <c r="J53" s="78"/>
      <c r="K53" s="78"/>
      <c r="N53" s="120"/>
      <c r="O53" s="120"/>
      <c r="P53" s="120"/>
      <c r="Q53" s="120"/>
      <c r="R53" s="120"/>
      <c r="S53" s="120"/>
    </row>
    <row r="54" spans="2:19" x14ac:dyDescent="0.25">
      <c r="B54" s="75">
        <v>7</v>
      </c>
      <c r="C54" s="75">
        <v>57</v>
      </c>
      <c r="D54" s="77"/>
      <c r="E54" s="79" t="s">
        <v>66</v>
      </c>
      <c r="F54" s="77"/>
      <c r="G54" s="79" t="s">
        <v>66</v>
      </c>
      <c r="H54" s="78"/>
      <c r="I54" s="78"/>
      <c r="J54" s="78"/>
      <c r="K54" s="78"/>
      <c r="N54" s="121"/>
      <c r="O54" s="121"/>
      <c r="P54" s="122"/>
      <c r="Q54" s="123"/>
      <c r="R54" s="123"/>
      <c r="S54" s="123"/>
    </row>
    <row r="55" spans="2:19" x14ac:dyDescent="0.25">
      <c r="B55" s="75">
        <v>8</v>
      </c>
      <c r="C55" s="75">
        <v>58</v>
      </c>
      <c r="D55" s="77"/>
      <c r="E55" s="79" t="s">
        <v>66</v>
      </c>
      <c r="F55" s="77"/>
      <c r="G55" s="79" t="s">
        <v>66</v>
      </c>
      <c r="H55" s="78"/>
      <c r="I55" s="78"/>
      <c r="J55" s="78"/>
      <c r="K55" s="78"/>
      <c r="N55" s="121"/>
      <c r="O55" s="121"/>
      <c r="P55" s="123"/>
      <c r="Q55" s="122"/>
      <c r="R55" s="123"/>
      <c r="S55" s="123"/>
    </row>
    <row r="56" spans="2:19" x14ac:dyDescent="0.25">
      <c r="B56" s="75">
        <v>9</v>
      </c>
      <c r="C56" s="75">
        <v>59</v>
      </c>
      <c r="D56" s="77"/>
      <c r="E56" s="79" t="s">
        <v>66</v>
      </c>
      <c r="F56" s="77"/>
      <c r="G56" s="79" t="s">
        <v>66</v>
      </c>
      <c r="H56" s="78"/>
      <c r="I56" s="78"/>
      <c r="J56" s="78"/>
      <c r="K56" s="78"/>
      <c r="N56" s="121"/>
      <c r="O56" s="121"/>
      <c r="P56" s="123"/>
      <c r="Q56" s="123"/>
      <c r="R56" s="122"/>
      <c r="S56" s="123"/>
    </row>
    <row r="57" spans="2:19" x14ac:dyDescent="0.25">
      <c r="B57" s="75">
        <v>10</v>
      </c>
      <c r="C57" s="75">
        <v>60</v>
      </c>
      <c r="D57" s="77"/>
      <c r="E57" s="79" t="s">
        <v>66</v>
      </c>
      <c r="F57" s="77"/>
      <c r="G57" s="79" t="s">
        <v>66</v>
      </c>
      <c r="H57" s="78"/>
      <c r="I57" s="78"/>
      <c r="J57" s="78"/>
      <c r="K57" s="78"/>
      <c r="N57" s="120"/>
      <c r="O57" s="120"/>
      <c r="P57" s="120"/>
      <c r="Q57" s="120"/>
      <c r="R57" s="120"/>
      <c r="S57" s="120"/>
    </row>
    <row r="58" spans="2:19" x14ac:dyDescent="0.25">
      <c r="B58" s="75">
        <v>11</v>
      </c>
      <c r="C58" s="75">
        <v>61</v>
      </c>
      <c r="D58" s="77"/>
      <c r="E58" s="79" t="s">
        <v>66</v>
      </c>
      <c r="F58" s="77"/>
      <c r="G58" s="79" t="s">
        <v>66</v>
      </c>
      <c r="H58" s="78"/>
      <c r="I58" s="78"/>
      <c r="J58" s="78"/>
      <c r="K58" s="78"/>
    </row>
    <row r="59" spans="2:19" x14ac:dyDescent="0.25">
      <c r="B59" s="75">
        <v>12</v>
      </c>
      <c r="C59" s="75">
        <v>62</v>
      </c>
      <c r="D59" s="77"/>
      <c r="E59" s="79" t="s">
        <v>66</v>
      </c>
      <c r="F59" s="77"/>
      <c r="G59" s="79" t="s">
        <v>66</v>
      </c>
      <c r="H59" s="78"/>
      <c r="I59" s="78"/>
      <c r="J59" s="78"/>
      <c r="K59" s="78"/>
    </row>
    <row r="60" spans="2:19" x14ac:dyDescent="0.25">
      <c r="B60" s="75">
        <v>13</v>
      </c>
      <c r="C60" s="75">
        <v>63</v>
      </c>
      <c r="D60" s="77"/>
      <c r="E60" s="79" t="s">
        <v>66</v>
      </c>
      <c r="F60" s="77"/>
      <c r="G60" s="79" t="s">
        <v>66</v>
      </c>
      <c r="H60" s="78"/>
      <c r="I60" s="78"/>
      <c r="J60" s="78"/>
      <c r="K60" s="78"/>
    </row>
    <row r="61" spans="2:19" x14ac:dyDescent="0.25">
      <c r="B61" s="75">
        <v>14</v>
      </c>
      <c r="C61" s="75">
        <v>64</v>
      </c>
      <c r="D61" s="77"/>
      <c r="E61" s="79" t="s">
        <v>66</v>
      </c>
      <c r="F61" s="77"/>
      <c r="G61" s="79" t="s">
        <v>66</v>
      </c>
      <c r="H61" s="78"/>
      <c r="I61" s="78"/>
      <c r="J61" s="78"/>
      <c r="K61" s="78"/>
    </row>
    <row r="62" spans="2:19" x14ac:dyDescent="0.25">
      <c r="B62" s="75">
        <v>15</v>
      </c>
      <c r="C62" s="75">
        <v>65</v>
      </c>
      <c r="D62" s="77"/>
      <c r="E62" s="79" t="s">
        <v>66</v>
      </c>
      <c r="F62" s="77"/>
      <c r="G62" s="79" t="s">
        <v>66</v>
      </c>
      <c r="H62" s="78"/>
      <c r="I62" s="78"/>
      <c r="J62" s="78"/>
      <c r="K62" s="78"/>
    </row>
    <row r="63" spans="2:19" x14ac:dyDescent="0.25">
      <c r="B63" s="75">
        <v>16</v>
      </c>
      <c r="C63" s="75">
        <v>66</v>
      </c>
      <c r="D63" s="77"/>
      <c r="E63" s="79" t="s">
        <v>66</v>
      </c>
      <c r="F63" s="77"/>
      <c r="G63" s="79" t="s">
        <v>66</v>
      </c>
      <c r="H63" s="78"/>
      <c r="I63" s="78"/>
      <c r="J63" s="78"/>
      <c r="K63" s="78"/>
    </row>
    <row r="64" spans="2:19" x14ac:dyDescent="0.25">
      <c r="D64" s="138" t="s">
        <v>0</v>
      </c>
      <c r="E64" s="138"/>
      <c r="F64" s="138"/>
      <c r="G64" s="138"/>
    </row>
    <row r="65" spans="2:11" x14ac:dyDescent="0.25">
      <c r="B65" s="75">
        <v>1</v>
      </c>
      <c r="C65" s="75">
        <v>71</v>
      </c>
      <c r="D65" s="79"/>
      <c r="E65" s="79" t="s">
        <v>70</v>
      </c>
      <c r="F65" s="79"/>
      <c r="G65" s="79"/>
      <c r="H65" s="78"/>
      <c r="I65" s="78"/>
      <c r="J65" s="78"/>
      <c r="K65" s="78"/>
    </row>
    <row r="66" spans="2:11" ht="15" x14ac:dyDescent="0.25">
      <c r="B66" s="75">
        <v>2</v>
      </c>
      <c r="C66" s="75">
        <v>72</v>
      </c>
      <c r="D66" s="42"/>
      <c r="E66" s="44"/>
      <c r="F66" s="42"/>
      <c r="G66" s="44"/>
      <c r="H66" s="46"/>
      <c r="I66" s="41"/>
      <c r="J66" s="58"/>
      <c r="K66" s="78"/>
    </row>
    <row r="67" spans="2:11" ht="15" x14ac:dyDescent="0.25">
      <c r="B67" s="75">
        <v>3</v>
      </c>
      <c r="C67" s="75">
        <v>73</v>
      </c>
      <c r="D67" s="43"/>
      <c r="E67" s="45"/>
      <c r="F67" s="43"/>
      <c r="G67" s="45"/>
      <c r="H67" s="47"/>
      <c r="I67" s="40"/>
      <c r="J67" s="58"/>
      <c r="K67" s="78"/>
    </row>
    <row r="68" spans="2:11" ht="15" x14ac:dyDescent="0.25">
      <c r="B68" s="75">
        <v>4</v>
      </c>
      <c r="C68" s="75">
        <v>74</v>
      </c>
      <c r="D68" s="43"/>
      <c r="E68" s="45"/>
      <c r="F68" s="43"/>
      <c r="G68" s="45"/>
      <c r="H68" s="47"/>
      <c r="I68" s="40"/>
      <c r="J68" s="58"/>
      <c r="K68" s="78"/>
    </row>
    <row r="69" spans="2:11" ht="15" x14ac:dyDescent="0.25">
      <c r="B69" s="75">
        <v>5</v>
      </c>
      <c r="C69" s="75">
        <v>75</v>
      </c>
      <c r="D69" s="43"/>
      <c r="E69" s="45"/>
      <c r="F69" s="43"/>
      <c r="G69" s="45"/>
      <c r="H69" s="47"/>
      <c r="I69" s="40"/>
      <c r="J69" s="58"/>
      <c r="K69" s="78"/>
    </row>
    <row r="70" spans="2:11" ht="15" x14ac:dyDescent="0.25">
      <c r="B70" s="75">
        <v>6</v>
      </c>
      <c r="C70" s="75">
        <v>76</v>
      </c>
      <c r="D70" s="43"/>
      <c r="E70" s="45"/>
      <c r="F70" s="43"/>
      <c r="G70" s="45"/>
      <c r="H70" s="47"/>
      <c r="I70" s="40"/>
      <c r="J70" s="58"/>
      <c r="K70" s="78"/>
    </row>
    <row r="71" spans="2:11" x14ac:dyDescent="0.25">
      <c r="B71" s="75">
        <v>7</v>
      </c>
      <c r="C71" s="75">
        <v>77</v>
      </c>
      <c r="D71" s="79"/>
      <c r="E71" s="79"/>
      <c r="F71" s="79"/>
      <c r="G71" s="79"/>
      <c r="H71" s="78"/>
      <c r="I71" s="78"/>
      <c r="J71" s="78"/>
      <c r="K71" s="78"/>
    </row>
    <row r="72" spans="2:11" x14ac:dyDescent="0.25">
      <c r="B72" s="75">
        <v>8</v>
      </c>
      <c r="C72" s="75">
        <v>78</v>
      </c>
      <c r="D72" s="79"/>
      <c r="E72" s="79"/>
      <c r="F72" s="79"/>
      <c r="G72" s="79"/>
      <c r="H72" s="78"/>
      <c r="I72" s="78"/>
      <c r="J72" s="78"/>
      <c r="K72" s="78"/>
    </row>
    <row r="73" spans="2:11" x14ac:dyDescent="0.25">
      <c r="B73" s="75">
        <v>9</v>
      </c>
      <c r="C73" s="75">
        <v>79</v>
      </c>
      <c r="D73" s="79"/>
      <c r="E73" s="79"/>
      <c r="F73" s="79"/>
      <c r="G73" s="79"/>
      <c r="H73" s="78"/>
      <c r="I73" s="78"/>
      <c r="J73" s="78"/>
      <c r="K73" s="78"/>
    </row>
    <row r="74" spans="2:11" x14ac:dyDescent="0.25">
      <c r="B74" s="75">
        <v>10</v>
      </c>
      <c r="C74" s="75">
        <v>80</v>
      </c>
      <c r="D74" s="79"/>
      <c r="E74" s="79"/>
      <c r="F74" s="79"/>
      <c r="G74" s="79"/>
      <c r="H74" s="78"/>
      <c r="I74" s="78"/>
      <c r="J74" s="78"/>
      <c r="K74" s="78"/>
    </row>
    <row r="75" spans="2:11" x14ac:dyDescent="0.25">
      <c r="B75" s="75">
        <v>11</v>
      </c>
      <c r="C75" s="75">
        <v>81</v>
      </c>
      <c r="D75" s="79"/>
      <c r="E75" s="79"/>
      <c r="F75" s="79"/>
      <c r="G75" s="79"/>
      <c r="H75" s="78"/>
      <c r="I75" s="78"/>
      <c r="J75" s="78"/>
      <c r="K75" s="78"/>
    </row>
    <row r="76" spans="2:11" x14ac:dyDescent="0.25">
      <c r="B76" s="75">
        <v>12</v>
      </c>
      <c r="C76" s="75">
        <v>82</v>
      </c>
      <c r="D76" s="79"/>
      <c r="E76" s="79"/>
      <c r="F76" s="79"/>
      <c r="G76" s="79"/>
      <c r="H76" s="78"/>
      <c r="I76" s="78"/>
      <c r="J76" s="78"/>
      <c r="K76" s="78"/>
    </row>
    <row r="77" spans="2:11" x14ac:dyDescent="0.25">
      <c r="B77" s="75">
        <v>13</v>
      </c>
      <c r="C77" s="75">
        <v>83</v>
      </c>
      <c r="D77" s="77"/>
      <c r="E77" s="77"/>
      <c r="F77" s="77"/>
      <c r="G77" s="77"/>
      <c r="H77" s="78"/>
      <c r="I77" s="78"/>
      <c r="J77" s="78"/>
      <c r="K77" s="78"/>
    </row>
    <row r="78" spans="2:11" x14ac:dyDescent="0.25">
      <c r="B78" s="75">
        <v>14</v>
      </c>
      <c r="C78" s="75">
        <v>84</v>
      </c>
      <c r="D78" s="77"/>
      <c r="E78" s="77"/>
      <c r="F78" s="77"/>
      <c r="G78" s="77"/>
      <c r="H78" s="78"/>
      <c r="I78" s="78"/>
      <c r="J78" s="78"/>
      <c r="K78" s="78"/>
    </row>
    <row r="79" spans="2:11" x14ac:dyDescent="0.25">
      <c r="B79" s="75">
        <v>15</v>
      </c>
      <c r="C79" s="75">
        <v>85</v>
      </c>
      <c r="D79" s="77"/>
      <c r="E79" s="77"/>
      <c r="F79" s="77"/>
      <c r="G79" s="77"/>
      <c r="H79" s="78"/>
      <c r="I79" s="78"/>
      <c r="J79" s="78"/>
      <c r="K79" s="78"/>
    </row>
    <row r="80" spans="2:11" x14ac:dyDescent="0.25">
      <c r="B80" s="75">
        <v>16</v>
      </c>
      <c r="C80" s="75">
        <v>86</v>
      </c>
      <c r="D80" s="77"/>
      <c r="E80" s="77"/>
      <c r="F80" s="77"/>
      <c r="G80" s="77"/>
      <c r="H80" s="78"/>
      <c r="I80" s="78"/>
      <c r="J80" s="78"/>
      <c r="K80" s="78"/>
    </row>
    <row r="81" spans="2:11" x14ac:dyDescent="0.25">
      <c r="B81" s="75">
        <v>17</v>
      </c>
      <c r="C81" s="75">
        <v>87</v>
      </c>
      <c r="D81" s="77"/>
      <c r="E81" s="77"/>
      <c r="F81" s="77"/>
      <c r="G81" s="77"/>
      <c r="H81" s="78"/>
      <c r="I81" s="78"/>
      <c r="J81" s="78"/>
      <c r="K81" s="78"/>
    </row>
    <row r="82" spans="2:11" x14ac:dyDescent="0.25">
      <c r="B82" s="75">
        <v>18</v>
      </c>
      <c r="C82" s="75">
        <v>88</v>
      </c>
      <c r="D82" s="77"/>
      <c r="E82" s="77"/>
      <c r="F82" s="77"/>
      <c r="G82" s="77"/>
      <c r="H82" s="78"/>
      <c r="I82" s="78"/>
      <c r="J82" s="78"/>
      <c r="K82" s="78"/>
    </row>
    <row r="83" spans="2:11" x14ac:dyDescent="0.25">
      <c r="B83" s="75">
        <v>19</v>
      </c>
      <c r="C83" s="75">
        <v>89</v>
      </c>
      <c r="D83" s="77"/>
      <c r="E83" s="77"/>
      <c r="F83" s="77"/>
      <c r="G83" s="77"/>
      <c r="H83" s="78"/>
      <c r="I83" s="78"/>
      <c r="J83" s="78"/>
      <c r="K83" s="78"/>
    </row>
    <row r="84" spans="2:11" x14ac:dyDescent="0.25">
      <c r="B84" s="75">
        <v>20</v>
      </c>
      <c r="C84" s="75">
        <v>90</v>
      </c>
      <c r="D84" s="77"/>
      <c r="E84" s="77"/>
      <c r="F84" s="77"/>
      <c r="G84" s="77"/>
      <c r="H84" s="78"/>
      <c r="I84" s="78"/>
      <c r="J84" s="78"/>
      <c r="K84" s="78"/>
    </row>
    <row r="85" spans="2:11" x14ac:dyDescent="0.25">
      <c r="B85" s="75">
        <v>21</v>
      </c>
      <c r="C85" s="75">
        <v>91</v>
      </c>
      <c r="D85" s="77"/>
      <c r="E85" s="77"/>
      <c r="F85" s="77"/>
      <c r="G85" s="77"/>
      <c r="H85" s="78"/>
      <c r="I85" s="78"/>
      <c r="J85" s="78"/>
      <c r="K85" s="78"/>
    </row>
    <row r="86" spans="2:11" x14ac:dyDescent="0.25">
      <c r="B86" s="75">
        <v>22</v>
      </c>
      <c r="C86" s="75">
        <v>92</v>
      </c>
      <c r="D86" s="77"/>
      <c r="E86" s="77"/>
      <c r="F86" s="77"/>
      <c r="G86" s="77"/>
      <c r="H86" s="78"/>
      <c r="I86" s="78"/>
      <c r="J86" s="78"/>
      <c r="K86" s="78"/>
    </row>
    <row r="87" spans="2:11" x14ac:dyDescent="0.25">
      <c r="B87" s="75">
        <v>23</v>
      </c>
      <c r="C87" s="75">
        <v>93</v>
      </c>
      <c r="D87" s="77"/>
      <c r="E87" s="77"/>
      <c r="F87" s="77"/>
      <c r="G87" s="77"/>
      <c r="H87" s="78"/>
      <c r="I87" s="78"/>
      <c r="J87" s="78"/>
      <c r="K87" s="78"/>
    </row>
    <row r="88" spans="2:11" x14ac:dyDescent="0.25">
      <c r="B88" s="75">
        <v>24</v>
      </c>
      <c r="C88" s="75">
        <v>94</v>
      </c>
      <c r="D88" s="77"/>
      <c r="E88" s="77"/>
      <c r="F88" s="77"/>
      <c r="G88" s="77"/>
      <c r="H88" s="78"/>
      <c r="I88" s="78"/>
      <c r="J88" s="78"/>
      <c r="K88" s="78"/>
    </row>
    <row r="89" spans="2:11" x14ac:dyDescent="0.25">
      <c r="D89" s="138" t="s">
        <v>0</v>
      </c>
      <c r="E89" s="138"/>
      <c r="F89" s="138"/>
      <c r="G89" s="138"/>
    </row>
    <row r="90" spans="2:11" ht="15" x14ac:dyDescent="0.25">
      <c r="B90" s="75">
        <v>1</v>
      </c>
      <c r="C90" s="75">
        <v>101</v>
      </c>
      <c r="D90" s="42"/>
      <c r="E90" s="44"/>
      <c r="F90" s="42"/>
      <c r="G90" s="44"/>
      <c r="H90" s="46"/>
      <c r="I90" s="41"/>
      <c r="J90" s="58"/>
      <c r="K90" s="78"/>
    </row>
    <row r="91" spans="2:11" ht="15" x14ac:dyDescent="0.25">
      <c r="B91" s="75">
        <v>2</v>
      </c>
      <c r="C91" s="75">
        <v>102</v>
      </c>
      <c r="D91" s="43"/>
      <c r="E91" s="45"/>
      <c r="F91" s="43"/>
      <c r="G91" s="45"/>
      <c r="H91" s="47"/>
      <c r="I91" s="40"/>
      <c r="J91" s="58"/>
      <c r="K91" s="78"/>
    </row>
    <row r="92" spans="2:11" ht="15" x14ac:dyDescent="0.25">
      <c r="B92" s="75">
        <v>3</v>
      </c>
      <c r="C92" s="75">
        <v>103</v>
      </c>
      <c r="D92" s="43"/>
      <c r="E92" s="45"/>
      <c r="F92" s="43"/>
      <c r="G92" s="45"/>
      <c r="H92" s="47"/>
      <c r="I92" s="40"/>
      <c r="J92" s="58"/>
      <c r="K92" s="78"/>
    </row>
    <row r="93" spans="2:11" ht="15" x14ac:dyDescent="0.25">
      <c r="B93" s="75">
        <v>4</v>
      </c>
      <c r="C93" s="75">
        <v>104</v>
      </c>
      <c r="D93" s="43"/>
      <c r="E93" s="45"/>
      <c r="F93" s="43"/>
      <c r="G93" s="45"/>
      <c r="H93" s="47"/>
      <c r="I93" s="40"/>
      <c r="J93" s="58"/>
      <c r="K93" s="78"/>
    </row>
    <row r="94" spans="2:11" ht="15" x14ac:dyDescent="0.25">
      <c r="B94" s="75">
        <v>5</v>
      </c>
      <c r="C94" s="75">
        <v>105</v>
      </c>
      <c r="D94" s="43"/>
      <c r="E94" s="45"/>
      <c r="F94" s="43"/>
      <c r="G94" s="45"/>
      <c r="H94" s="47"/>
      <c r="I94" s="40"/>
      <c r="J94" s="58"/>
      <c r="K94" s="78"/>
    </row>
    <row r="95" spans="2:11" ht="15" x14ac:dyDescent="0.25">
      <c r="B95" s="75">
        <v>6</v>
      </c>
      <c r="C95" s="75">
        <v>106</v>
      </c>
      <c r="D95" s="43"/>
      <c r="E95" s="45"/>
      <c r="F95" s="43"/>
      <c r="G95" s="45"/>
      <c r="H95" s="47"/>
      <c r="I95" s="40"/>
      <c r="J95" s="58"/>
      <c r="K95" s="78"/>
    </row>
    <row r="96" spans="2:11" x14ac:dyDescent="0.25">
      <c r="B96" s="75">
        <v>7</v>
      </c>
      <c r="C96" s="75">
        <v>107</v>
      </c>
      <c r="D96" s="77"/>
      <c r="E96" s="79"/>
      <c r="F96" s="77"/>
      <c r="G96" s="79"/>
      <c r="H96" s="78"/>
      <c r="I96" s="78"/>
      <c r="J96" s="78"/>
      <c r="K96" s="78"/>
    </row>
    <row r="97" spans="2:11" x14ac:dyDescent="0.25">
      <c r="B97" s="75">
        <v>8</v>
      </c>
      <c r="C97" s="75">
        <v>108</v>
      </c>
      <c r="D97" s="77"/>
      <c r="E97" s="79"/>
      <c r="F97" s="77"/>
      <c r="G97" s="79"/>
      <c r="H97" s="78"/>
      <c r="I97" s="78"/>
      <c r="J97" s="78"/>
      <c r="K97" s="78"/>
    </row>
    <row r="98" spans="2:11" x14ac:dyDescent="0.25">
      <c r="B98" s="75">
        <v>9</v>
      </c>
      <c r="C98" s="75">
        <v>109</v>
      </c>
      <c r="D98" s="77"/>
      <c r="E98" s="79"/>
      <c r="F98" s="77"/>
      <c r="G98" s="79"/>
      <c r="H98" s="78"/>
      <c r="I98" s="78"/>
      <c r="J98" s="78"/>
      <c r="K98" s="78"/>
    </row>
    <row r="99" spans="2:11" x14ac:dyDescent="0.25">
      <c r="B99" s="75">
        <v>10</v>
      </c>
      <c r="C99" s="75">
        <v>110</v>
      </c>
      <c r="D99" s="77"/>
      <c r="E99" s="79"/>
      <c r="F99" s="77"/>
      <c r="G99" s="79"/>
      <c r="H99" s="78"/>
      <c r="I99" s="78"/>
      <c r="J99" s="78"/>
      <c r="K99" s="78"/>
    </row>
    <row r="100" spans="2:11" x14ac:dyDescent="0.25">
      <c r="B100" s="75">
        <v>11</v>
      </c>
      <c r="C100" s="75">
        <v>111</v>
      </c>
      <c r="D100" s="77"/>
      <c r="E100" s="79"/>
      <c r="F100" s="77"/>
      <c r="G100" s="79"/>
      <c r="H100" s="78"/>
      <c r="I100" s="78"/>
      <c r="J100" s="78"/>
      <c r="K100" s="78"/>
    </row>
    <row r="101" spans="2:11" x14ac:dyDescent="0.25">
      <c r="B101" s="75">
        <v>12</v>
      </c>
      <c r="C101" s="75">
        <v>112</v>
      </c>
      <c r="D101" s="77"/>
      <c r="E101" s="79"/>
      <c r="F101" s="77"/>
      <c r="G101" s="79"/>
      <c r="H101" s="78"/>
      <c r="I101" s="78"/>
      <c r="J101" s="78"/>
      <c r="K101" s="78"/>
    </row>
    <row r="102" spans="2:11" x14ac:dyDescent="0.25">
      <c r="B102" s="75">
        <v>13</v>
      </c>
      <c r="C102" s="75">
        <v>113</v>
      </c>
      <c r="D102" s="77"/>
      <c r="E102" s="79"/>
      <c r="F102" s="77"/>
      <c r="G102" s="79"/>
      <c r="H102" s="78"/>
      <c r="I102" s="78"/>
      <c r="J102" s="78"/>
      <c r="K102" s="78"/>
    </row>
    <row r="103" spans="2:11" x14ac:dyDescent="0.25">
      <c r="B103" s="75">
        <v>14</v>
      </c>
      <c r="C103" s="75">
        <v>114</v>
      </c>
      <c r="D103" s="77"/>
      <c r="E103" s="79"/>
      <c r="F103" s="77"/>
      <c r="G103" s="79"/>
      <c r="H103" s="78"/>
      <c r="I103" s="78"/>
      <c r="J103" s="78"/>
      <c r="K103" s="78"/>
    </row>
    <row r="104" spans="2:11" x14ac:dyDescent="0.25">
      <c r="B104" s="75">
        <v>15</v>
      </c>
      <c r="C104" s="75">
        <v>115</v>
      </c>
      <c r="D104" s="77"/>
      <c r="E104" s="79"/>
      <c r="F104" s="77"/>
      <c r="G104" s="79"/>
      <c r="H104" s="78"/>
      <c r="I104" s="78"/>
      <c r="J104" s="78"/>
      <c r="K104" s="78"/>
    </row>
    <row r="105" spans="2:11" x14ac:dyDescent="0.25">
      <c r="B105" s="75">
        <v>16</v>
      </c>
      <c r="C105" s="75">
        <v>116</v>
      </c>
      <c r="D105" s="77"/>
      <c r="E105" s="79"/>
      <c r="F105" s="77"/>
      <c r="G105" s="79"/>
      <c r="H105" s="78"/>
      <c r="I105" s="78"/>
      <c r="J105" s="78"/>
      <c r="K105" s="78"/>
    </row>
    <row r="106" spans="2:11" x14ac:dyDescent="0.25">
      <c r="D106" s="138" t="s">
        <v>0</v>
      </c>
      <c r="E106" s="138"/>
      <c r="F106" s="138"/>
      <c r="G106" s="138"/>
    </row>
    <row r="107" spans="2:11" x14ac:dyDescent="0.25">
      <c r="B107" s="75">
        <v>1</v>
      </c>
      <c r="C107" s="75">
        <v>121</v>
      </c>
      <c r="D107" s="77"/>
      <c r="E107" s="77" t="s">
        <v>71</v>
      </c>
      <c r="F107" s="77"/>
      <c r="G107" s="77"/>
      <c r="H107" s="78"/>
      <c r="I107" s="78"/>
      <c r="J107" s="78"/>
      <c r="K107" s="78"/>
    </row>
    <row r="108" spans="2:11" x14ac:dyDescent="0.25">
      <c r="B108" s="75">
        <v>2</v>
      </c>
      <c r="C108" s="75">
        <v>122</v>
      </c>
      <c r="D108" s="77"/>
      <c r="E108" s="77"/>
      <c r="F108" s="77"/>
      <c r="G108" s="77"/>
      <c r="H108" s="78"/>
      <c r="I108" s="78"/>
      <c r="J108" s="78"/>
      <c r="K108" s="78"/>
    </row>
    <row r="109" spans="2:11" x14ac:dyDescent="0.25">
      <c r="B109" s="75">
        <v>3</v>
      </c>
      <c r="C109" s="75">
        <v>123</v>
      </c>
      <c r="D109" s="77"/>
      <c r="E109" s="77"/>
      <c r="F109" s="77"/>
      <c r="G109" s="77"/>
      <c r="H109" s="78"/>
      <c r="I109" s="78"/>
      <c r="J109" s="78"/>
      <c r="K109" s="78"/>
    </row>
    <row r="110" spans="2:11" x14ac:dyDescent="0.25">
      <c r="B110" s="75">
        <v>4</v>
      </c>
      <c r="C110" s="75">
        <v>124</v>
      </c>
      <c r="D110" s="77"/>
      <c r="E110" s="77"/>
      <c r="F110" s="77"/>
      <c r="G110" s="77"/>
      <c r="H110" s="78"/>
      <c r="I110" s="78"/>
      <c r="J110" s="78"/>
      <c r="K110" s="78"/>
    </row>
    <row r="111" spans="2:11" x14ac:dyDescent="0.25">
      <c r="B111" s="75">
        <v>5</v>
      </c>
      <c r="C111" s="75">
        <v>125</v>
      </c>
      <c r="D111" s="77"/>
      <c r="E111" s="77"/>
      <c r="F111" s="77"/>
      <c r="G111" s="77"/>
      <c r="H111" s="78"/>
      <c r="I111" s="78"/>
      <c r="J111" s="78"/>
      <c r="K111" s="78"/>
    </row>
    <row r="112" spans="2:11" x14ac:dyDescent="0.25">
      <c r="B112" s="75">
        <v>6</v>
      </c>
      <c r="C112" s="75">
        <v>126</v>
      </c>
      <c r="D112" s="77"/>
      <c r="E112" s="77"/>
      <c r="F112" s="77"/>
      <c r="G112" s="77"/>
      <c r="H112" s="78"/>
      <c r="I112" s="78"/>
      <c r="J112" s="78"/>
      <c r="K112" s="78"/>
    </row>
    <row r="113" spans="2:11" x14ac:dyDescent="0.25">
      <c r="B113" s="75">
        <v>7</v>
      </c>
      <c r="C113" s="75">
        <v>127</v>
      </c>
      <c r="D113" s="77"/>
      <c r="E113" s="77"/>
      <c r="F113" s="77"/>
      <c r="G113" s="77"/>
      <c r="H113" s="78"/>
      <c r="I113" s="78"/>
      <c r="J113" s="78"/>
      <c r="K113" s="78"/>
    </row>
    <row r="114" spans="2:11" x14ac:dyDescent="0.25">
      <c r="B114" s="75">
        <v>8</v>
      </c>
      <c r="C114" s="75">
        <v>128</v>
      </c>
      <c r="D114" s="77"/>
      <c r="E114" s="77"/>
      <c r="F114" s="77"/>
      <c r="G114" s="77"/>
      <c r="H114" s="78"/>
      <c r="I114" s="78"/>
      <c r="J114" s="78"/>
      <c r="K114" s="78"/>
    </row>
    <row r="115" spans="2:11" x14ac:dyDescent="0.25">
      <c r="B115" s="75">
        <v>9</v>
      </c>
      <c r="C115" s="75">
        <v>129</v>
      </c>
      <c r="D115" s="77"/>
      <c r="E115" s="77"/>
      <c r="F115" s="77"/>
      <c r="G115" s="77"/>
      <c r="H115" s="78"/>
      <c r="I115" s="78"/>
      <c r="J115" s="78"/>
      <c r="K115" s="78"/>
    </row>
    <row r="116" spans="2:11" x14ac:dyDescent="0.25">
      <c r="B116" s="75">
        <v>10</v>
      </c>
      <c r="C116" s="75">
        <v>130</v>
      </c>
      <c r="D116" s="77"/>
      <c r="E116" s="77"/>
      <c r="F116" s="77"/>
      <c r="G116" s="77"/>
      <c r="H116" s="78"/>
      <c r="I116" s="78"/>
      <c r="J116" s="78"/>
      <c r="K116" s="78"/>
    </row>
    <row r="117" spans="2:11" x14ac:dyDescent="0.25">
      <c r="B117" s="75">
        <v>11</v>
      </c>
      <c r="C117" s="75">
        <v>131</v>
      </c>
      <c r="D117" s="77"/>
      <c r="E117" s="77"/>
      <c r="F117" s="77"/>
      <c r="G117" s="77"/>
      <c r="H117" s="78"/>
      <c r="I117" s="78"/>
      <c r="J117" s="78"/>
      <c r="K117" s="78"/>
    </row>
    <row r="118" spans="2:11" x14ac:dyDescent="0.25">
      <c r="B118" s="75">
        <v>12</v>
      </c>
      <c r="C118" s="75">
        <v>132</v>
      </c>
      <c r="D118" s="77"/>
      <c r="E118" s="77"/>
      <c r="F118" s="77"/>
      <c r="G118" s="77"/>
      <c r="H118" s="78"/>
      <c r="I118" s="78"/>
      <c r="J118" s="78"/>
      <c r="K118" s="78"/>
    </row>
    <row r="119" spans="2:11" x14ac:dyDescent="0.25">
      <c r="B119" s="75">
        <v>13</v>
      </c>
      <c r="C119" s="75">
        <v>133</v>
      </c>
      <c r="D119" s="77"/>
      <c r="E119" s="77"/>
      <c r="F119" s="77"/>
      <c r="G119" s="77"/>
      <c r="H119" s="78"/>
      <c r="I119" s="78"/>
      <c r="J119" s="78"/>
      <c r="K119" s="78"/>
    </row>
    <row r="120" spans="2:11" x14ac:dyDescent="0.25">
      <c r="B120" s="75">
        <v>14</v>
      </c>
      <c r="C120" s="75">
        <v>134</v>
      </c>
      <c r="D120" s="77"/>
      <c r="E120" s="77"/>
      <c r="F120" s="77"/>
      <c r="G120" s="77"/>
      <c r="H120" s="78"/>
      <c r="I120" s="78"/>
      <c r="J120" s="78"/>
      <c r="K120" s="78"/>
    </row>
    <row r="121" spans="2:11" x14ac:dyDescent="0.25">
      <c r="B121" s="75">
        <v>15</v>
      </c>
      <c r="C121" s="75">
        <v>135</v>
      </c>
      <c r="D121" s="77"/>
      <c r="E121" s="77"/>
      <c r="F121" s="77"/>
      <c r="G121" s="77"/>
      <c r="H121" s="78"/>
      <c r="I121" s="78"/>
      <c r="J121" s="78"/>
      <c r="K121" s="78"/>
    </row>
    <row r="122" spans="2:11" x14ac:dyDescent="0.25">
      <c r="B122" s="75">
        <v>16</v>
      </c>
      <c r="C122" s="75">
        <v>136</v>
      </c>
      <c r="D122" s="77"/>
      <c r="E122" s="77"/>
      <c r="F122" s="77"/>
      <c r="G122" s="77"/>
      <c r="H122" s="78"/>
      <c r="I122" s="78"/>
      <c r="J122" s="78"/>
      <c r="K122" s="78"/>
    </row>
    <row r="123" spans="2:11" x14ac:dyDescent="0.25">
      <c r="B123" s="75">
        <v>17</v>
      </c>
      <c r="C123" s="75">
        <v>137</v>
      </c>
      <c r="D123" s="77"/>
      <c r="E123" s="77"/>
      <c r="F123" s="77"/>
      <c r="G123" s="77"/>
      <c r="H123" s="78"/>
      <c r="I123" s="78"/>
      <c r="J123" s="78"/>
      <c r="K123" s="78"/>
    </row>
    <row r="124" spans="2:11" x14ac:dyDescent="0.25">
      <c r="B124" s="75">
        <v>18</v>
      </c>
      <c r="C124" s="75">
        <v>138</v>
      </c>
      <c r="D124" s="77"/>
      <c r="E124" s="77"/>
      <c r="F124" s="77"/>
      <c r="G124" s="77"/>
      <c r="H124" s="78"/>
      <c r="I124" s="78"/>
      <c r="J124" s="78"/>
      <c r="K124" s="78"/>
    </row>
    <row r="125" spans="2:11" x14ac:dyDescent="0.25">
      <c r="B125" s="75">
        <v>19</v>
      </c>
      <c r="C125" s="75">
        <v>139</v>
      </c>
      <c r="D125" s="77"/>
      <c r="E125" s="77"/>
      <c r="F125" s="77"/>
      <c r="G125" s="77"/>
      <c r="H125" s="78"/>
      <c r="I125" s="78"/>
      <c r="J125" s="78"/>
      <c r="K125" s="78"/>
    </row>
    <row r="126" spans="2:11" x14ac:dyDescent="0.25">
      <c r="B126" s="75">
        <v>20</v>
      </c>
      <c r="C126" s="75">
        <v>140</v>
      </c>
      <c r="D126" s="77"/>
      <c r="E126" s="77"/>
      <c r="F126" s="77"/>
      <c r="G126" s="77"/>
      <c r="H126" s="78"/>
      <c r="I126" s="78"/>
      <c r="J126" s="78"/>
      <c r="K126" s="78"/>
    </row>
    <row r="127" spans="2:11" x14ac:dyDescent="0.25">
      <c r="B127" s="75">
        <v>21</v>
      </c>
      <c r="C127" s="75">
        <v>141</v>
      </c>
      <c r="D127" s="77"/>
      <c r="E127" s="77"/>
      <c r="F127" s="77"/>
      <c r="G127" s="77"/>
      <c r="H127" s="78"/>
      <c r="I127" s="78"/>
      <c r="J127" s="78"/>
      <c r="K127" s="78"/>
    </row>
    <row r="128" spans="2:11" x14ac:dyDescent="0.25">
      <c r="B128" s="75">
        <v>22</v>
      </c>
      <c r="C128" s="75">
        <v>142</v>
      </c>
      <c r="D128" s="77"/>
      <c r="E128" s="77"/>
      <c r="F128" s="77"/>
      <c r="G128" s="77"/>
      <c r="H128" s="78"/>
      <c r="I128" s="78"/>
      <c r="J128" s="78"/>
      <c r="K128" s="78"/>
    </row>
    <row r="129" spans="2:11" x14ac:dyDescent="0.25">
      <c r="B129" s="75">
        <v>23</v>
      </c>
      <c r="C129" s="75">
        <v>143</v>
      </c>
      <c r="D129" s="77"/>
      <c r="E129" s="77"/>
      <c r="F129" s="77"/>
      <c r="G129" s="77"/>
      <c r="H129" s="78"/>
      <c r="I129" s="78"/>
      <c r="J129" s="78"/>
      <c r="K129" s="78"/>
    </row>
    <row r="130" spans="2:11" x14ac:dyDescent="0.25">
      <c r="B130" s="75">
        <v>24</v>
      </c>
      <c r="C130" s="75">
        <v>144</v>
      </c>
      <c r="D130" s="77"/>
      <c r="E130" s="77"/>
      <c r="F130" s="77"/>
      <c r="G130" s="77"/>
      <c r="H130" s="78"/>
      <c r="I130" s="78"/>
      <c r="J130" s="78"/>
      <c r="K130" s="78"/>
    </row>
    <row r="131" spans="2:11" x14ac:dyDescent="0.25">
      <c r="B131" s="75">
        <v>25</v>
      </c>
      <c r="C131" s="75">
        <v>145</v>
      </c>
      <c r="D131" s="77"/>
      <c r="E131" s="77"/>
      <c r="F131" s="77"/>
      <c r="G131" s="77"/>
      <c r="H131" s="78"/>
      <c r="I131" s="78"/>
      <c r="J131" s="78"/>
      <c r="K131" s="78"/>
    </row>
    <row r="132" spans="2:11" x14ac:dyDescent="0.25">
      <c r="B132" s="75">
        <v>26</v>
      </c>
      <c r="C132" s="75">
        <v>146</v>
      </c>
      <c r="D132" s="77"/>
      <c r="E132" s="77"/>
      <c r="F132" s="77"/>
      <c r="G132" s="77"/>
      <c r="H132" s="78"/>
      <c r="I132" s="78"/>
      <c r="J132" s="78"/>
      <c r="K132" s="78"/>
    </row>
    <row r="133" spans="2:11" x14ac:dyDescent="0.25">
      <c r="B133" s="75">
        <v>27</v>
      </c>
      <c r="C133" s="75">
        <v>147</v>
      </c>
      <c r="D133" s="77"/>
      <c r="E133" s="77"/>
      <c r="F133" s="77"/>
      <c r="G133" s="77"/>
      <c r="H133" s="78"/>
      <c r="I133" s="78"/>
      <c r="J133" s="78"/>
      <c r="K133" s="78"/>
    </row>
    <row r="134" spans="2:11" x14ac:dyDescent="0.25">
      <c r="B134" s="75">
        <v>28</v>
      </c>
      <c r="C134" s="75">
        <v>148</v>
      </c>
      <c r="D134" s="77"/>
      <c r="E134" s="77"/>
      <c r="F134" s="77"/>
      <c r="G134" s="77"/>
      <c r="H134" s="78"/>
      <c r="I134" s="78"/>
      <c r="J134" s="78"/>
      <c r="K134" s="78"/>
    </row>
    <row r="135" spans="2:11" x14ac:dyDescent="0.25">
      <c r="B135" s="75">
        <v>29</v>
      </c>
      <c r="C135" s="75">
        <v>149</v>
      </c>
      <c r="D135" s="77"/>
      <c r="E135" s="77"/>
      <c r="F135" s="77"/>
      <c r="G135" s="77"/>
      <c r="H135" s="78"/>
      <c r="I135" s="78"/>
      <c r="J135" s="78"/>
      <c r="K135" s="78"/>
    </row>
    <row r="136" spans="2:11" x14ac:dyDescent="0.25">
      <c r="B136" s="75">
        <v>30</v>
      </c>
      <c r="C136" s="75">
        <v>150</v>
      </c>
      <c r="D136" s="77"/>
      <c r="E136" s="77"/>
      <c r="F136" s="77"/>
      <c r="G136" s="77"/>
      <c r="H136" s="78"/>
      <c r="I136" s="78"/>
      <c r="J136" s="78"/>
      <c r="K136" s="78"/>
    </row>
    <row r="137" spans="2:11" x14ac:dyDescent="0.25">
      <c r="B137" s="75">
        <v>31</v>
      </c>
      <c r="C137" s="75">
        <v>151</v>
      </c>
      <c r="D137" s="77"/>
      <c r="E137" s="77"/>
      <c r="F137" s="77"/>
      <c r="G137" s="77"/>
      <c r="H137" s="78"/>
      <c r="I137" s="78"/>
      <c r="J137" s="78"/>
      <c r="K137" s="78"/>
    </row>
    <row r="138" spans="2:11" x14ac:dyDescent="0.25">
      <c r="B138" s="75">
        <v>32</v>
      </c>
      <c r="C138" s="75">
        <v>152</v>
      </c>
      <c r="D138" s="77"/>
      <c r="E138" s="77"/>
      <c r="F138" s="77"/>
      <c r="G138" s="77"/>
      <c r="H138" s="78"/>
      <c r="I138" s="78"/>
      <c r="J138" s="78"/>
      <c r="K138" s="78"/>
    </row>
  </sheetData>
  <mergeCells count="10">
    <mergeCell ref="D3:E3"/>
    <mergeCell ref="F3:G3"/>
    <mergeCell ref="D4:E4"/>
    <mergeCell ref="F4:G4"/>
    <mergeCell ref="D106:G106"/>
    <mergeCell ref="D89:G89"/>
    <mergeCell ref="D5:G5"/>
    <mergeCell ref="D30:G30"/>
    <mergeCell ref="D47:G47"/>
    <mergeCell ref="D64:G64"/>
  </mergeCells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"/>
  <sheetViews>
    <sheetView workbookViewId="0">
      <selection activeCell="E7" sqref="E7"/>
    </sheetView>
  </sheetViews>
  <sheetFormatPr defaultRowHeight="13.2" x14ac:dyDescent="0.25"/>
  <cols>
    <col min="15" max="15" width="4" customWidth="1"/>
  </cols>
  <sheetData>
    <row r="1" spans="1:16" ht="75" x14ac:dyDescent="1.2">
      <c r="A1" s="140" t="s">
        <v>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75" x14ac:dyDescent="1.2">
      <c r="A2" s="140" t="s">
        <v>75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75" x14ac:dyDescent="1.2">
      <c r="A3" s="140" t="s">
        <v>76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</sheetData>
  <mergeCells count="3">
    <mergeCell ref="A1:P1"/>
    <mergeCell ref="A2:P2"/>
    <mergeCell ref="A3:P3"/>
  </mergeCells>
  <printOptions horizontalCentered="1" verticalCentered="1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12</vt:i4>
      </vt:variant>
      <vt:variant>
        <vt:lpstr>Nimega vahemikud</vt:lpstr>
      </vt:variant>
      <vt:variant>
        <vt:i4>3</vt:i4>
      </vt:variant>
    </vt:vector>
  </HeadingPairs>
  <TitlesOfParts>
    <vt:vector size="15" baseType="lpstr">
      <vt:lpstr>MP16</vt:lpstr>
      <vt:lpstr>NP16</vt:lpstr>
      <vt:lpstr>SP16</vt:lpstr>
      <vt:lpstr>MP24</vt:lpstr>
      <vt:lpstr>SP24</vt:lpstr>
      <vt:lpstr>SP32</vt:lpstr>
      <vt:lpstr>Mängud</vt:lpstr>
      <vt:lpstr>Paik</vt:lpstr>
      <vt:lpstr>Tahvlile</vt:lpstr>
      <vt:lpstr>RegMP</vt:lpstr>
      <vt:lpstr>RegNP</vt:lpstr>
      <vt:lpstr>RegSP</vt:lpstr>
      <vt:lpstr>LaudNMV08paar</vt:lpstr>
      <vt:lpstr>MangNMV08paar</vt:lpstr>
      <vt:lpstr>PaikNMV08paar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 Koovit</dc:creator>
  <cp:lastModifiedBy>Margit</cp:lastModifiedBy>
  <cp:lastPrinted>2018-02-04T19:18:13Z</cp:lastPrinted>
  <dcterms:created xsi:type="dcterms:W3CDTF">2008-03-25T23:55:38Z</dcterms:created>
  <dcterms:modified xsi:type="dcterms:W3CDTF">2022-10-31T08:25:20Z</dcterms:modified>
</cp:coreProperties>
</file>